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8\Prilohy\Priloha c. 2 SP - Vykazy vymer\"/>
    </mc:Choice>
  </mc:AlternateContent>
  <bookViews>
    <workbookView xWindow="0" yWindow="0" windowWidth="23040" windowHeight="8235" activeTab="5"/>
  </bookViews>
  <sheets>
    <sheet name="2691" sheetId="19" r:id="rId1"/>
    <sheet name="526 -1" sheetId="25" r:id="rId2"/>
    <sheet name="526 -2" sheetId="21" r:id="rId3"/>
    <sheet name="526-3" sheetId="26" r:id="rId4"/>
    <sheet name="526 -4" sheetId="17" r:id="rId5"/>
    <sheet name="DT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7" l="1"/>
  <c r="H26" i="17"/>
  <c r="H29" i="17"/>
  <c r="H25" i="26"/>
  <c r="H26" i="26"/>
  <c r="H29" i="26"/>
  <c r="H24" i="21"/>
  <c r="H27" i="21"/>
  <c r="H28" i="21"/>
  <c r="H24" i="25"/>
  <c r="H27" i="25"/>
  <c r="H28" i="25"/>
  <c r="H24" i="19"/>
  <c r="H25" i="19"/>
  <c r="H26" i="19"/>
  <c r="H28" i="19"/>
  <c r="H10" i="7" l="1"/>
  <c r="G23" i="26"/>
  <c r="H23" i="26" s="1"/>
  <c r="B18" i="26"/>
  <c r="G28" i="26" s="1"/>
  <c r="H28" i="26" s="1"/>
  <c r="G27" i="26" l="1"/>
  <c r="H27" i="26" s="1"/>
  <c r="G24" i="26"/>
  <c r="H24" i="26" l="1"/>
  <c r="H30" i="26" s="1"/>
  <c r="G23" i="25"/>
  <c r="H23" i="25" s="1"/>
  <c r="B18" i="25"/>
  <c r="G26" i="25" s="1"/>
  <c r="H26" i="25" s="1"/>
  <c r="G23" i="21"/>
  <c r="H23" i="21" s="1"/>
  <c r="B18" i="21"/>
  <c r="G23" i="19"/>
  <c r="H23" i="19" s="1"/>
  <c r="B18" i="19"/>
  <c r="G23" i="17"/>
  <c r="H23" i="17" s="1"/>
  <c r="B18" i="17"/>
  <c r="G28" i="17" s="1"/>
  <c r="H28" i="17" s="1"/>
  <c r="I8" i="7" l="1"/>
  <c r="J8" i="7" s="1"/>
  <c r="K32" i="26"/>
  <c r="J32" i="26"/>
  <c r="G26" i="21"/>
  <c r="H26" i="21" s="1"/>
  <c r="G27" i="17"/>
  <c r="H27" i="17" s="1"/>
  <c r="G27" i="19"/>
  <c r="H27" i="19" s="1"/>
  <c r="G25" i="25"/>
  <c r="H25" i="25" s="1"/>
  <c r="G25" i="21"/>
  <c r="H25" i="21" s="1"/>
  <c r="G24" i="17"/>
  <c r="H24" i="17" s="1"/>
  <c r="H29" i="21" l="1"/>
  <c r="J31" i="21" s="1"/>
  <c r="H30" i="17"/>
  <c r="H29" i="19"/>
  <c r="H29" i="25"/>
  <c r="K31" i="25" s="1"/>
  <c r="K31" i="21" l="1"/>
  <c r="I7" i="7"/>
  <c r="J7" i="7" s="1"/>
  <c r="K31" i="19"/>
  <c r="I5" i="7"/>
  <c r="J5" i="7" s="1"/>
  <c r="J31" i="25"/>
  <c r="I6" i="7"/>
  <c r="J6" i="7" s="1"/>
  <c r="J32" i="17"/>
  <c r="I9" i="7"/>
  <c r="K32" i="17"/>
  <c r="J31" i="19"/>
  <c r="J9" i="7" l="1"/>
  <c r="J10" i="7" s="1"/>
  <c r="I10" i="7"/>
</calcChain>
</file>

<file path=xl/sharedStrings.xml><?xml version="1.0" encoding="utf-8"?>
<sst xmlns="http://schemas.openxmlformats.org/spreadsheetml/2006/main" count="305" uniqueCount="89">
  <si>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</si>
  <si>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</si>
  <si>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</si>
  <si>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</si>
  <si>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</si>
  <si>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</si>
  <si>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</si>
  <si>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</si>
  <si>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</si>
  <si>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</si>
  <si>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</si>
  <si>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</si>
  <si>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</si>
  <si>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</si>
  <si>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</si>
  <si>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</si>
  <si>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</si>
  <si>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</si>
  <si>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</si>
  <si>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</si>
  <si>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</si>
  <si>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</si>
  <si>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</si>
  <si>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</si>
  <si>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</si>
  <si>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</si>
  <si>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</si>
  <si>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</si>
  <si>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</si>
  <si>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</si>
  <si>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</si>
  <si>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</si>
  <si>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</si>
  <si>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</si>
  <si>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</si>
  <si>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</si>
  <si>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</si>
  <si>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</si>
  <si>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</si>
  <si>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</si>
  <si>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</si>
  <si>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</si>
  <si>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</si>
  <si>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</si>
  <si>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</si>
  <si>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</si>
  <si>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</si>
  <si>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Miestopis</t>
  </si>
  <si>
    <t>DT</t>
  </si>
  <si>
    <t>do 400 mm</t>
  </si>
  <si>
    <t>ACL 16-II  s dovozom rozprestrením a zhutnením</t>
  </si>
  <si>
    <t>Postrek infiltračný</t>
  </si>
  <si>
    <r>
      <t>0,5 kg/m</t>
    </r>
    <r>
      <rPr>
        <vertAlign val="superscript"/>
        <sz val="10"/>
        <rFont val="Arial CE"/>
        <charset val="238"/>
      </rPr>
      <t>2</t>
    </r>
  </si>
  <si>
    <t>1,0 kg/m2</t>
  </si>
  <si>
    <t xml:space="preserve">Recyklácia za studena s kombinovaným spojivom(cement a asfaltová emulzia alebo cement a asfaltová pena) </t>
  </si>
  <si>
    <t>III/2691 Klokoč spojka</t>
  </si>
  <si>
    <t>II/526 Hriňová - Detv.Huta</t>
  </si>
  <si>
    <t>II/526 Korytárky - Krivec</t>
  </si>
  <si>
    <t>II/526 Hriňová</t>
  </si>
  <si>
    <t>staničenie v km: 1,070 - 1,120</t>
  </si>
  <si>
    <t>vybraté úseky v ckm: 1,070 -1,120</t>
  </si>
  <si>
    <t>staničenie v km: 51,450 - 55,150</t>
  </si>
  <si>
    <t>vybraté úseky v ckm: 51,450 -55,150</t>
  </si>
  <si>
    <t>vybraté úseky v ckm: 45,950 - 46,800</t>
  </si>
  <si>
    <t xml:space="preserve">staničenie v km: 45,950 - 46,800 </t>
  </si>
  <si>
    <t>staničenie v km: 47,700 - 48,300</t>
  </si>
  <si>
    <t>III/2691</t>
  </si>
  <si>
    <t>Klokoč - spojka</t>
  </si>
  <si>
    <t>II/526-1</t>
  </si>
  <si>
    <t>Hriňová - Detvianska Huta</t>
  </si>
  <si>
    <t>II/526-2</t>
  </si>
  <si>
    <t>Korytárky - Krivec</t>
  </si>
  <si>
    <t>II/526-3</t>
  </si>
  <si>
    <t xml:space="preserve">Hriňová </t>
  </si>
  <si>
    <t xml:space="preserve">vybraté úseky v ckm: 47,700 - 48,300 </t>
  </si>
  <si>
    <t>frézovanie s naložením a odvozom do 10 km</t>
  </si>
  <si>
    <r>
      <t>AC</t>
    </r>
    <r>
      <rPr>
        <sz val="9"/>
        <rFont val="Arial"/>
        <family val="2"/>
        <charset val="238"/>
      </rPr>
      <t>o</t>
    </r>
    <r>
      <rPr>
        <sz val="1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</si>
  <si>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</si>
  <si>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 xml:space="preserve">Rekonštrukcia ciest II. a III. triedy v okrese Detva </t>
  </si>
  <si>
    <t>Rekonštrukcia ciest II. a III. triedy v okrese Detva - RI 2020</t>
  </si>
  <si>
    <t>Príloha č. 2</t>
  </si>
  <si>
    <t>Rekonštrukcia ciest II. a III. triedy v okrese Detva</t>
  </si>
  <si>
    <t>Príloha č. 3</t>
  </si>
  <si>
    <t>Príloha č. 5</t>
  </si>
  <si>
    <t>II/526-4</t>
  </si>
  <si>
    <t>Rekonštrukcia ciest II. a III. triedy v okrese Detva - II. etapa</t>
  </si>
  <si>
    <t>II/526 Stará Huta</t>
  </si>
  <si>
    <r>
      <t xml:space="preserve">staničenie v km: 29,700 - 30,700 </t>
    </r>
    <r>
      <rPr>
        <b/>
        <sz val="11"/>
        <rFont val="Calibri"/>
        <family val="2"/>
        <charset val="238"/>
        <scheme val="minor"/>
      </rPr>
      <t>obchádzková trasa pri rekonštrukcii II/</t>
    </r>
    <r>
      <rPr>
        <sz val="11"/>
        <rFont val="Calibri"/>
        <family val="2"/>
        <charset val="238"/>
        <scheme val="minor"/>
      </rPr>
      <t>591</t>
    </r>
  </si>
  <si>
    <t>Stará Huta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</si>
</sst>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8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76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6" fillId="0" borderId="23" xfId="1" applyNumberFormat="1" applyFont="1" applyFill="1" applyBorder="1"/>
    <xf numFmtId="164" fontId="6" fillId="0" borderId="24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4" fontId="6" fillId="0" borderId="30" xfId="0" applyNumberFormat="1" applyFont="1" applyFill="1" applyBorder="1"/>
    <xf numFmtId="165" fontId="0" fillId="0" borderId="31" xfId="0" applyNumberFormat="1" applyFont="1" applyFill="1" applyBorder="1" applyAlignment="1">
      <alignment horizontal="right"/>
    </xf>
    <xf numFmtId="0" fontId="0" fillId="0" borderId="32" xfId="0" applyFont="1" applyFill="1" applyBorder="1"/>
    <xf numFmtId="0" fontId="0" fillId="0" borderId="33" xfId="0" applyFill="1" applyBorder="1"/>
    <xf numFmtId="164" fontId="6" fillId="0" borderId="25" xfId="0" applyNumberFormat="1" applyFont="1" applyFill="1" applyBorder="1"/>
    <xf numFmtId="4" fontId="6" fillId="0" borderId="6" xfId="0" applyNumberFormat="1" applyFont="1" applyFill="1" applyBorder="1"/>
    <xf numFmtId="0" fontId="6" fillId="0" borderId="36" xfId="0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37" xfId="0" applyFill="1" applyBorder="1"/>
    <xf numFmtId="0" fontId="0" fillId="0" borderId="38" xfId="0" applyFill="1" applyBorder="1"/>
    <xf numFmtId="0" fontId="8" fillId="0" borderId="39" xfId="0" applyFont="1" applyFill="1" applyBorder="1"/>
    <xf numFmtId="0" fontId="6" fillId="0" borderId="40" xfId="0" applyFont="1" applyFill="1" applyBorder="1"/>
    <xf numFmtId="164" fontId="6" fillId="0" borderId="39" xfId="0" applyNumberFormat="1" applyFont="1" applyFill="1" applyBorder="1"/>
    <xf numFmtId="164" fontId="6" fillId="0" borderId="22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4" xfId="0" applyNumberFormat="1" applyFont="1" applyFill="1" applyBorder="1"/>
    <xf numFmtId="4" fontId="11" fillId="2" borderId="45" xfId="0" applyNumberFormat="1" applyFont="1" applyFill="1" applyBorder="1"/>
    <xf numFmtId="0" fontId="0" fillId="0" borderId="46" xfId="0" applyFill="1" applyBorder="1"/>
    <xf numFmtId="0" fontId="0" fillId="0" borderId="47" xfId="0" applyFill="1" applyBorder="1"/>
    <xf numFmtId="4" fontId="0" fillId="0" borderId="47" xfId="0" applyNumberFormat="1" applyFill="1" applyBorder="1"/>
    <xf numFmtId="4" fontId="12" fillId="0" borderId="47" xfId="0" applyNumberFormat="1" applyFont="1" applyFill="1" applyBorder="1"/>
    <xf numFmtId="0" fontId="12" fillId="0" borderId="47" xfId="0" applyFont="1" applyFill="1" applyBorder="1"/>
    <xf numFmtId="10" fontId="12" fillId="0" borderId="47" xfId="0" applyNumberFormat="1" applyFont="1" applyFill="1" applyBorder="1"/>
    <xf numFmtId="4" fontId="12" fillId="0" borderId="48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49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4" fontId="6" fillId="0" borderId="50" xfId="0" applyNumberFormat="1" applyFont="1" applyFill="1" applyBorder="1"/>
    <xf numFmtId="0" fontId="0" fillId="0" borderId="22" xfId="0" applyFont="1" applyFill="1" applyBorder="1"/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9" fillId="0" borderId="53" xfId="0" applyFont="1" applyBorder="1" applyAlignment="1">
      <alignment horizontal="center" wrapText="1"/>
    </xf>
    <xf numFmtId="0" fontId="19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43" fontId="0" fillId="0" borderId="0" xfId="0" applyNumberFormat="1"/>
    <xf numFmtId="43" fontId="0" fillId="3" borderId="0" xfId="0" applyNumberFormat="1" applyFill="1"/>
    <xf numFmtId="164" fontId="6" fillId="0" borderId="55" xfId="0" applyNumberFormat="1" applyFont="1" applyFill="1" applyBorder="1" applyAlignment="1">
      <alignment vertical="center"/>
    </xf>
    <xf numFmtId="0" fontId="6" fillId="0" borderId="35" xfId="0" applyFont="1" applyFill="1" applyBorder="1"/>
    <xf numFmtId="0" fontId="18" fillId="3" borderId="0" xfId="0" applyFont="1" applyFill="1" applyBorder="1" applyAlignment="1"/>
    <xf numFmtId="0" fontId="0" fillId="3" borderId="0" xfId="0" applyFill="1"/>
    <xf numFmtId="43" fontId="0" fillId="3" borderId="0" xfId="0" applyNumberFormat="1" applyFill="1" applyAlignment="1">
      <alignment horizontal="right"/>
    </xf>
    <xf numFmtId="0" fontId="6" fillId="0" borderId="34" xfId="0" applyFont="1" applyFill="1" applyBorder="1"/>
    <xf numFmtId="0" fontId="0" fillId="0" borderId="55" xfId="0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 wrapText="1"/>
    </xf>
    <xf numFmtId="0" fontId="20" fillId="3" borderId="22" xfId="0" applyFont="1" applyFill="1" applyBorder="1" applyAlignment="1">
      <alignment horizontal="center"/>
    </xf>
    <xf numFmtId="0" fontId="20" fillId="3" borderId="22" xfId="0" applyFont="1" applyFill="1" applyBorder="1" applyAlignment="1">
      <alignment horizontal="left"/>
    </xf>
    <xf numFmtId="166" fontId="20" fillId="3" borderId="22" xfId="0" applyNumberFormat="1" applyFont="1" applyFill="1" applyBorder="1" applyAlignment="1">
      <alignment horizontal="center"/>
    </xf>
    <xf numFmtId="0" fontId="18" fillId="0" borderId="52" xfId="0" applyFont="1" applyBorder="1" applyAlignment="1">
      <alignment horizontal="center"/>
    </xf>
    <xf numFmtId="0" fontId="18" fillId="3" borderId="53" xfId="0" applyFont="1" applyFill="1" applyBorder="1" applyAlignment="1">
      <alignment horizontal="center"/>
    </xf>
    <xf numFmtId="166" fontId="18" fillId="3" borderId="53" xfId="0" applyNumberFormat="1" applyFont="1" applyFill="1" applyBorder="1" applyAlignment="1">
      <alignment horizontal="center"/>
    </xf>
    <xf numFmtId="43" fontId="18" fillId="3" borderId="54" xfId="0" applyNumberFormat="1" applyFont="1" applyFill="1" applyBorder="1" applyAlignment="1">
      <alignment horizontal="center"/>
    </xf>
    <xf numFmtId="43" fontId="18" fillId="3" borderId="15" xfId="0" applyNumberFormat="1" applyFont="1" applyFill="1" applyBorder="1" applyAlignment="1">
      <alignment horizontal="center"/>
    </xf>
    <xf numFmtId="0" fontId="0" fillId="3" borderId="59" xfId="0" applyFill="1" applyBorder="1" applyAlignment="1">
      <alignment horizontal="center"/>
    </xf>
    <xf numFmtId="0" fontId="20" fillId="3" borderId="60" xfId="0" applyFont="1" applyFill="1" applyBorder="1" applyAlignment="1">
      <alignment horizontal="center"/>
    </xf>
    <xf numFmtId="0" fontId="20" fillId="3" borderId="60" xfId="0" applyFont="1" applyFill="1" applyBorder="1" applyAlignment="1">
      <alignment horizontal="left"/>
    </xf>
    <xf numFmtId="166" fontId="20" fillId="3" borderId="60" xfId="0" applyNumberFormat="1" applyFont="1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20" fillId="3" borderId="61" xfId="0" applyFont="1" applyFill="1" applyBorder="1" applyAlignment="1">
      <alignment horizontal="center"/>
    </xf>
    <xf numFmtId="0" fontId="20" fillId="3" borderId="61" xfId="0" applyFont="1" applyFill="1" applyBorder="1" applyAlignment="1">
      <alignment horizontal="left"/>
    </xf>
    <xf numFmtId="166" fontId="20" fillId="3" borderId="61" xfId="0" applyNumberFormat="1" applyFont="1" applyFill="1" applyBorder="1" applyAlignment="1">
      <alignment horizontal="center"/>
    </xf>
    <xf numFmtId="4" fontId="11" fillId="0" borderId="62" xfId="0" applyNumberFormat="1" applyFont="1" applyFill="1" applyBorder="1"/>
    <xf numFmtId="4" fontId="11" fillId="0" borderId="63" xfId="0" applyNumberFormat="1" applyFont="1" applyFill="1" applyBorder="1"/>
    <xf numFmtId="0" fontId="0" fillId="0" borderId="59" xfId="1" applyFont="1" applyFill="1" applyBorder="1" applyAlignment="1">
      <alignment horizontal="left"/>
    </xf>
    <xf numFmtId="0" fontId="1" fillId="0" borderId="60" xfId="1" applyFill="1" applyBorder="1" applyAlignment="1">
      <alignment horizontal="left"/>
    </xf>
    <xf numFmtId="0" fontId="1" fillId="0" borderId="64" xfId="1" applyFill="1" applyBorder="1" applyAlignment="1">
      <alignment horizontal="left"/>
    </xf>
    <xf numFmtId="0" fontId="0" fillId="0" borderId="60" xfId="1" applyFont="1" applyFill="1" applyBorder="1"/>
    <xf numFmtId="0" fontId="0" fillId="0" borderId="61" xfId="0" applyFont="1" applyFill="1" applyBorder="1"/>
    <xf numFmtId="0" fontId="6" fillId="0" borderId="61" xfId="0" applyFont="1" applyFill="1" applyBorder="1"/>
    <xf numFmtId="164" fontId="6" fillId="0" borderId="61" xfId="0" applyNumberFormat="1" applyFont="1" applyFill="1" applyBorder="1"/>
    <xf numFmtId="0" fontId="20" fillId="0" borderId="0" xfId="0" applyFont="1" applyFill="1" applyBorder="1"/>
    <xf numFmtId="0" fontId="20" fillId="0" borderId="0" xfId="0" applyFont="1"/>
    <xf numFmtId="0" fontId="20" fillId="0" borderId="3" xfId="0" applyFont="1" applyFill="1" applyBorder="1"/>
    <xf numFmtId="4" fontId="20" fillId="0" borderId="3" xfId="0" applyNumberFormat="1" applyFont="1" applyFill="1" applyBorder="1"/>
    <xf numFmtId="4" fontId="20" fillId="0" borderId="4" xfId="0" applyNumberFormat="1" applyFont="1" applyFill="1" applyBorder="1"/>
    <xf numFmtId="4" fontId="20" fillId="0" borderId="0" xfId="0" applyNumberFormat="1" applyFont="1" applyFill="1" applyBorder="1"/>
    <xf numFmtId="0" fontId="20" fillId="0" borderId="0" xfId="0" applyFont="1" applyFill="1" applyBorder="1" applyAlignment="1"/>
    <xf numFmtId="0" fontId="20" fillId="0" borderId="6" xfId="0" applyFont="1" applyFill="1" applyBorder="1" applyAlignment="1"/>
    <xf numFmtId="0" fontId="20" fillId="0" borderId="5" xfId="0" applyFont="1" applyFill="1" applyBorder="1"/>
    <xf numFmtId="4" fontId="20" fillId="0" borderId="6" xfId="0" applyNumberFormat="1" applyFont="1" applyFill="1" applyBorder="1"/>
    <xf numFmtId="0" fontId="20" fillId="0" borderId="7" xfId="0" applyFont="1" applyFill="1" applyBorder="1"/>
    <xf numFmtId="2" fontId="20" fillId="0" borderId="8" xfId="0" applyNumberFormat="1" applyFont="1" applyFill="1" applyBorder="1"/>
    <xf numFmtId="0" fontId="20" fillId="0" borderId="9" xfId="0" applyFont="1" applyFill="1" applyBorder="1"/>
    <xf numFmtId="2" fontId="20" fillId="0" borderId="10" xfId="0" applyNumberFormat="1" applyFont="1" applyFill="1" applyBorder="1"/>
    <xf numFmtId="4" fontId="20" fillId="0" borderId="0" xfId="0" applyNumberFormat="1" applyFont="1" applyFill="1" applyBorder="1" applyAlignment="1">
      <alignment horizontal="center"/>
    </xf>
    <xf numFmtId="0" fontId="20" fillId="0" borderId="11" xfId="0" applyFont="1" applyFill="1" applyBorder="1"/>
    <xf numFmtId="2" fontId="20" fillId="0" borderId="12" xfId="0" applyNumberFormat="1" applyFont="1" applyFill="1" applyBorder="1"/>
    <xf numFmtId="0" fontId="20" fillId="0" borderId="13" xfId="0" applyFont="1" applyFill="1" applyBorder="1"/>
    <xf numFmtId="2" fontId="20" fillId="0" borderId="14" xfId="0" applyNumberFormat="1" applyFont="1" applyFill="1" applyBorder="1"/>
    <xf numFmtId="2" fontId="20" fillId="0" borderId="0" xfId="0" applyNumberFormat="1" applyFont="1" applyFill="1" applyBorder="1"/>
    <xf numFmtId="4" fontId="20" fillId="0" borderId="15" xfId="0" applyNumberFormat="1" applyFont="1" applyBorder="1" applyAlignment="1">
      <alignment horizontal="center"/>
    </xf>
    <xf numFmtId="0" fontId="20" fillId="0" borderId="0" xfId="0" applyFont="1" applyBorder="1"/>
    <xf numFmtId="4" fontId="20" fillId="0" borderId="15" xfId="0" applyNumberFormat="1" applyFont="1" applyBorder="1" applyAlignment="1"/>
    <xf numFmtId="0" fontId="20" fillId="0" borderId="5" xfId="0" applyFont="1" applyBorder="1" applyAlignment="1"/>
    <xf numFmtId="4" fontId="20" fillId="0" borderId="0" xfId="0" applyNumberFormat="1" applyFont="1" applyBorder="1" applyAlignment="1"/>
    <xf numFmtId="4" fontId="20" fillId="0" borderId="6" xfId="0" applyNumberFormat="1" applyFont="1" applyBorder="1" applyAlignment="1"/>
    <xf numFmtId="0" fontId="20" fillId="0" borderId="16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4" fontId="20" fillId="0" borderId="19" xfId="0" applyNumberFormat="1" applyFont="1" applyFill="1" applyBorder="1" applyAlignment="1">
      <alignment horizontal="center"/>
    </xf>
    <xf numFmtId="0" fontId="20" fillId="0" borderId="32" xfId="0" applyFont="1" applyFill="1" applyBorder="1"/>
    <xf numFmtId="0" fontId="20" fillId="0" borderId="33" xfId="0" applyFont="1" applyFill="1" applyBorder="1"/>
    <xf numFmtId="0" fontId="20" fillId="0" borderId="22" xfId="0" applyFont="1" applyFill="1" applyBorder="1"/>
    <xf numFmtId="0" fontId="20" fillId="0" borderId="55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right"/>
    </xf>
    <xf numFmtId="0" fontId="20" fillId="0" borderId="37" xfId="0" applyFont="1" applyFill="1" applyBorder="1"/>
    <xf numFmtId="0" fontId="20" fillId="0" borderId="38" xfId="0" applyFont="1" applyFill="1" applyBorder="1"/>
    <xf numFmtId="4" fontId="2" fillId="0" borderId="5" xfId="0" applyNumberFormat="1" applyFont="1" applyFill="1" applyBorder="1"/>
    <xf numFmtId="4" fontId="2" fillId="0" borderId="0" xfId="0" applyNumberFormat="1" applyFont="1" applyFill="1" applyBorder="1"/>
    <xf numFmtId="0" fontId="20" fillId="0" borderId="46" xfId="0" applyFont="1" applyFill="1" applyBorder="1"/>
    <xf numFmtId="0" fontId="20" fillId="0" borderId="47" xfId="0" applyFont="1" applyFill="1" applyBorder="1"/>
    <xf numFmtId="4" fontId="20" fillId="0" borderId="47" xfId="0" applyNumberFormat="1" applyFont="1" applyFill="1" applyBorder="1"/>
    <xf numFmtId="4" fontId="6" fillId="0" borderId="47" xfId="0" applyNumberFormat="1" applyFont="1" applyFill="1" applyBorder="1"/>
    <xf numFmtId="0" fontId="6" fillId="0" borderId="47" xfId="0" applyFont="1" applyFill="1" applyBorder="1"/>
    <xf numFmtId="10" fontId="6" fillId="0" borderId="47" xfId="0" applyNumberFormat="1" applyFont="1" applyFill="1" applyBorder="1"/>
    <xf numFmtId="4" fontId="6" fillId="0" borderId="48" xfId="0" applyNumberFormat="1" applyFont="1" applyFill="1" applyBorder="1"/>
    <xf numFmtId="0" fontId="2" fillId="0" borderId="0" xfId="0" applyFont="1" applyFill="1" applyAlignment="1"/>
    <xf numFmtId="0" fontId="20" fillId="0" borderId="0" xfId="0" applyFont="1" applyFill="1" applyAlignment="1"/>
    <xf numFmtId="4" fontId="20" fillId="0" borderId="0" xfId="0" applyNumberFormat="1" applyFont="1" applyFill="1" applyAlignment="1"/>
    <xf numFmtId="4" fontId="14" fillId="0" borderId="0" xfId="0" applyNumberFormat="1" applyFont="1" applyFill="1" applyAlignment="1"/>
    <xf numFmtId="4" fontId="14" fillId="0" borderId="0" xfId="0" applyNumberFormat="1" applyFont="1" applyFill="1"/>
    <xf numFmtId="4" fontId="20" fillId="0" borderId="49" xfId="0" applyNumberFormat="1" applyFont="1" applyFill="1" applyBorder="1"/>
    <xf numFmtId="0" fontId="20" fillId="0" borderId="59" xfId="1" applyFont="1" applyFill="1" applyBorder="1" applyAlignment="1">
      <alignment horizontal="left"/>
    </xf>
    <xf numFmtId="0" fontId="1" fillId="0" borderId="60" xfId="1" applyFont="1" applyFill="1" applyBorder="1" applyAlignment="1">
      <alignment horizontal="left"/>
    </xf>
    <xf numFmtId="0" fontId="1" fillId="0" borderId="64" xfId="1" applyFont="1" applyFill="1" applyBorder="1" applyAlignment="1">
      <alignment horizontal="left"/>
    </xf>
    <xf numFmtId="0" fontId="20" fillId="0" borderId="60" xfId="1" applyFont="1" applyFill="1" applyBorder="1"/>
    <xf numFmtId="0" fontId="20" fillId="0" borderId="61" xfId="0" applyFont="1" applyFill="1" applyBorder="1"/>
    <xf numFmtId="0" fontId="0" fillId="0" borderId="58" xfId="0" applyFont="1" applyFill="1" applyBorder="1"/>
    <xf numFmtId="0" fontId="6" fillId="0" borderId="58" xfId="0" applyFont="1" applyFill="1" applyBorder="1"/>
    <xf numFmtId="164" fontId="6" fillId="0" borderId="58" xfId="0" applyNumberFormat="1" applyFont="1" applyFill="1" applyBorder="1"/>
    <xf numFmtId="0" fontId="8" fillId="0" borderId="41" xfId="0" applyFont="1" applyFill="1" applyBorder="1"/>
    <xf numFmtId="0" fontId="6" fillId="0" borderId="73" xfId="0" applyFont="1" applyFill="1" applyBorder="1"/>
    <xf numFmtId="0" fontId="0" fillId="3" borderId="74" xfId="0" applyFill="1" applyBorder="1" applyAlignment="1">
      <alignment horizontal="center"/>
    </xf>
    <xf numFmtId="0" fontId="20" fillId="3" borderId="50" xfId="0" applyFont="1" applyFill="1" applyBorder="1" applyAlignment="1">
      <alignment horizontal="left"/>
    </xf>
    <xf numFmtId="166" fontId="20" fillId="3" borderId="50" xfId="0" applyNumberFormat="1" applyFont="1" applyFill="1" applyBorder="1" applyAlignment="1">
      <alignment horizontal="center"/>
    </xf>
    <xf numFmtId="43" fontId="0" fillId="3" borderId="0" xfId="0" applyNumberFormat="1" applyFill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26" xfId="0" applyFont="1" applyFill="1" applyBorder="1" applyAlignment="1"/>
    <xf numFmtId="0" fontId="0" fillId="0" borderId="27" xfId="0" applyFill="1" applyBorder="1" applyAlignment="1"/>
    <xf numFmtId="49" fontId="0" fillId="4" borderId="65" xfId="0" applyNumberFormat="1" applyFont="1" applyFill="1" applyBorder="1" applyAlignment="1">
      <alignment horizontal="left" wrapText="1"/>
    </xf>
    <xf numFmtId="0" fontId="0" fillId="4" borderId="56" xfId="0" applyFont="1" applyFill="1" applyBorder="1" applyAlignment="1"/>
    <xf numFmtId="0" fontId="0" fillId="4" borderId="57" xfId="0" applyFont="1" applyFill="1" applyBorder="1" applyAlignment="1"/>
    <xf numFmtId="0" fontId="0" fillId="0" borderId="66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0" fontId="0" fillId="0" borderId="6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0" fillId="0" borderId="42" xfId="1" applyFont="1" applyFill="1" applyBorder="1" applyAlignment="1">
      <alignment horizontal="left"/>
    </xf>
    <xf numFmtId="0" fontId="0" fillId="0" borderId="43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49" fontId="20" fillId="4" borderId="65" xfId="0" applyNumberFormat="1" applyFont="1" applyFill="1" applyBorder="1" applyAlignment="1">
      <alignment horizontal="left" wrapText="1"/>
    </xf>
    <xf numFmtId="0" fontId="20" fillId="4" borderId="56" xfId="0" applyFont="1" applyFill="1" applyBorder="1" applyAlignment="1"/>
    <xf numFmtId="0" fontId="20" fillId="4" borderId="57" xfId="0" applyFont="1" applyFill="1" applyBorder="1" applyAlignment="1"/>
    <xf numFmtId="0" fontId="20" fillId="0" borderId="42" xfId="1" applyFont="1" applyFill="1" applyBorder="1" applyAlignment="1">
      <alignment horizontal="left"/>
    </xf>
    <xf numFmtId="0" fontId="20" fillId="0" borderId="43" xfId="1" applyFont="1" applyFill="1" applyBorder="1" applyAlignment="1">
      <alignment horizontal="left"/>
    </xf>
    <xf numFmtId="0" fontId="20" fillId="0" borderId="1" xfId="1" applyFont="1" applyFill="1" applyBorder="1" applyAlignment="1">
      <alignment horizontal="left"/>
    </xf>
    <xf numFmtId="0" fontId="20" fillId="0" borderId="66" xfId="1" applyFont="1" applyFill="1" applyBorder="1" applyAlignment="1">
      <alignment horizontal="left"/>
    </xf>
    <xf numFmtId="0" fontId="20" fillId="0" borderId="67" xfId="1" applyFont="1" applyFill="1" applyBorder="1" applyAlignment="1">
      <alignment horizontal="left"/>
    </xf>
    <xf numFmtId="0" fontId="20" fillId="0" borderId="68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0" fillId="0" borderId="72" xfId="1" applyFont="1" applyFill="1" applyBorder="1" applyAlignment="1">
      <alignment horizontal="left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69" xfId="1" applyFont="1" applyFill="1" applyBorder="1" applyAlignment="1">
      <alignment horizontal="left"/>
    </xf>
    <xf numFmtId="0" fontId="0" fillId="3" borderId="5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4" fontId="6" fillId="0" borderId="75" xfId="0" applyNumberFormat="1" applyFont="1" applyFill="1" applyBorder="1"/>
    <xf numFmtId="4" fontId="6" fillId="0" borderId="76" xfId="0" applyNumberFormat="1" applyFont="1" applyFill="1" applyBorder="1"/>
    <xf numFmtId="4" fontId="6" fillId="0" borderId="77" xfId="0" applyNumberFormat="1" applyFont="1" applyFill="1" applyBorder="1" applyAlignment="1">
      <alignment vertical="center"/>
    </xf>
    <xf numFmtId="4" fontId="6" fillId="0" borderId="78" xfId="0" applyNumberFormat="1" applyFont="1" applyFill="1" applyBorder="1"/>
    <xf numFmtId="4" fontId="6" fillId="0" borderId="79" xfId="0" applyNumberFormat="1" applyFont="1" applyFill="1" applyBorder="1"/>
    <xf numFmtId="4" fontId="6" fillId="0" borderId="80" xfId="0" applyNumberFormat="1" applyFont="1" applyFill="1" applyBorder="1"/>
    <xf numFmtId="4" fontId="6" fillId="0" borderId="81" xfId="0" applyNumberFormat="1" applyFont="1" applyFill="1" applyBorder="1"/>
    <xf numFmtId="4" fontId="6" fillId="0" borderId="82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83" xfId="0" applyNumberFormat="1" applyFont="1" applyFill="1" applyBorder="1"/>
    <xf numFmtId="4" fontId="20" fillId="0" borderId="15" xfId="0" applyNumberFormat="1" applyFont="1" applyFill="1" applyBorder="1" applyAlignment="1">
      <alignment horizontal="center"/>
    </xf>
    <xf numFmtId="4" fontId="6" fillId="0" borderId="84" xfId="0" applyNumberFormat="1" applyFont="1" applyFill="1" applyBorder="1"/>
    <xf numFmtId="4" fontId="6" fillId="0" borderId="85" xfId="0" applyNumberFormat="1" applyFont="1" applyFill="1" applyBorder="1"/>
    <xf numFmtId="43" fontId="20" fillId="3" borderId="64" xfId="2" applyFont="1" applyFill="1" applyBorder="1" applyAlignment="1">
      <alignment horizontal="center"/>
    </xf>
    <xf numFmtId="43" fontId="20" fillId="3" borderId="86" xfId="2" applyFont="1" applyFill="1" applyBorder="1" applyAlignment="1">
      <alignment horizontal="center"/>
    </xf>
    <xf numFmtId="43" fontId="20" fillId="3" borderId="87" xfId="2" applyFont="1" applyFill="1" applyBorder="1" applyAlignment="1">
      <alignment horizontal="center"/>
    </xf>
    <xf numFmtId="43" fontId="20" fillId="3" borderId="79" xfId="2" applyFont="1" applyFill="1" applyBorder="1" applyAlignment="1">
      <alignment horizontal="center"/>
    </xf>
    <xf numFmtId="43" fontId="20" fillId="3" borderId="80" xfId="0" applyNumberFormat="1" applyFont="1" applyFill="1" applyBorder="1"/>
    <xf numFmtId="43" fontId="20" fillId="3" borderId="88" xfId="0" applyNumberFormat="1" applyFont="1" applyFill="1" applyBorder="1"/>
    <xf numFmtId="43" fontId="20" fillId="3" borderId="81" xfId="0" applyNumberFormat="1" applyFont="1" applyFill="1" applyBorder="1"/>
    <xf numFmtId="43" fontId="20" fillId="3" borderId="49" xfId="0" applyNumberFormat="1" applyFont="1" applyFill="1" applyBorder="1"/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="85" zoomScaleNormal="85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5" t="s">
        <v>78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55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59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55</v>
      </c>
      <c r="B14" s="9"/>
      <c r="C14" s="9"/>
      <c r="D14" s="9" t="s">
        <v>60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50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250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63" t="s">
        <v>18</v>
      </c>
      <c r="I22" s="50"/>
      <c r="J22" s="51"/>
      <c r="K22" s="25"/>
    </row>
    <row r="23" spans="1:11" x14ac:dyDescent="0.25">
      <c r="A23" s="150" t="s">
        <v>20</v>
      </c>
      <c r="B23" s="151"/>
      <c r="C23" s="152"/>
      <c r="D23" s="153" t="s">
        <v>8</v>
      </c>
      <c r="E23" s="52" t="s">
        <v>21</v>
      </c>
      <c r="F23" s="53"/>
      <c r="G23" s="255">
        <f>B17*2</f>
        <v>10</v>
      </c>
      <c r="H23" s="260">
        <f>F23*G23</f>
        <v>0</v>
      </c>
      <c r="I23" s="50"/>
      <c r="J23" s="54"/>
      <c r="K23" s="55"/>
    </row>
    <row r="24" spans="1:11" x14ac:dyDescent="0.25">
      <c r="A24" s="226" t="s">
        <v>22</v>
      </c>
      <c r="B24" s="227"/>
      <c r="C24" s="227"/>
      <c r="D24" s="56" t="s">
        <v>23</v>
      </c>
      <c r="E24" s="57"/>
      <c r="F24" s="58"/>
      <c r="G24" s="59">
        <v>250</v>
      </c>
      <c r="H24" s="261">
        <f t="shared" ref="H24:H28" si="0">F24*G24</f>
        <v>0</v>
      </c>
      <c r="I24" s="50"/>
      <c r="J24" s="54"/>
      <c r="K24" s="55"/>
    </row>
    <row r="25" spans="1:11" x14ac:dyDescent="0.25">
      <c r="A25" s="60" t="s">
        <v>24</v>
      </c>
      <c r="B25" s="61"/>
      <c r="C25" s="61"/>
      <c r="D25" s="114" t="s">
        <v>23</v>
      </c>
      <c r="E25" s="128" t="s">
        <v>52</v>
      </c>
      <c r="F25" s="62"/>
      <c r="G25" s="256">
        <v>250</v>
      </c>
      <c r="H25" s="261">
        <f t="shared" si="0"/>
        <v>0</v>
      </c>
      <c r="I25" s="50"/>
      <c r="J25" s="54"/>
      <c r="K25" s="63"/>
    </row>
    <row r="26" spans="1:11" ht="18.600000000000001" customHeight="1" x14ac:dyDescent="0.25">
      <c r="A26" s="228" t="s">
        <v>75</v>
      </c>
      <c r="B26" s="229"/>
      <c r="C26" s="230"/>
      <c r="D26" s="129" t="s">
        <v>11</v>
      </c>
      <c r="E26" s="64" t="s">
        <v>21</v>
      </c>
      <c r="F26" s="123"/>
      <c r="G26" s="257">
        <v>250</v>
      </c>
      <c r="H26" s="261">
        <f t="shared" si="0"/>
        <v>0</v>
      </c>
      <c r="I26" s="50"/>
      <c r="J26" s="65"/>
      <c r="K26" s="63"/>
    </row>
    <row r="27" spans="1:11" x14ac:dyDescent="0.25">
      <c r="A27" s="66" t="s">
        <v>25</v>
      </c>
      <c r="B27" s="67"/>
      <c r="C27" s="67"/>
      <c r="D27" s="68" t="s">
        <v>26</v>
      </c>
      <c r="E27" s="69" t="s">
        <v>21</v>
      </c>
      <c r="F27" s="70"/>
      <c r="G27" s="258">
        <f>B18+B19</f>
        <v>250</v>
      </c>
      <c r="H27" s="261">
        <f t="shared" si="0"/>
        <v>0</v>
      </c>
      <c r="I27" s="50"/>
      <c r="J27" s="54"/>
      <c r="K27" s="63"/>
    </row>
    <row r="28" spans="1:11" ht="15.75" thickBot="1" x14ac:dyDescent="0.3">
      <c r="A28" s="231" t="s">
        <v>37</v>
      </c>
      <c r="B28" s="232"/>
      <c r="C28" s="233"/>
      <c r="D28" s="154" t="s">
        <v>8</v>
      </c>
      <c r="E28" s="155"/>
      <c r="F28" s="156"/>
      <c r="G28" s="259">
        <v>60</v>
      </c>
      <c r="H28" s="262">
        <f t="shared" si="0"/>
        <v>0</v>
      </c>
      <c r="I28" s="50"/>
      <c r="J28" s="54"/>
      <c r="K28" s="63"/>
    </row>
    <row r="29" spans="1:11" ht="15.75" thickBot="1" x14ac:dyDescent="0.3">
      <c r="A29" s="75"/>
      <c r="B29" s="76"/>
      <c r="C29" s="76"/>
      <c r="D29" s="76"/>
      <c r="E29" s="72"/>
      <c r="F29" s="72"/>
      <c r="G29" s="148" t="s">
        <v>27</v>
      </c>
      <c r="H29" s="149">
        <f>SUM(H23:H28)</f>
        <v>0</v>
      </c>
      <c r="I29" s="72"/>
      <c r="J29" s="73"/>
      <c r="K29" s="74"/>
    </row>
    <row r="30" spans="1:11" ht="15.75" thickBot="1" x14ac:dyDescent="0.3">
      <c r="A30" s="75"/>
      <c r="B30" s="76"/>
      <c r="C30" s="76"/>
      <c r="D30" s="76"/>
      <c r="E30" s="77"/>
      <c r="F30" s="72"/>
      <c r="G30" s="72"/>
      <c r="H30" s="72"/>
      <c r="I30" s="72"/>
      <c r="J30" s="73" t="s">
        <v>28</v>
      </c>
      <c r="K30" s="78" t="s">
        <v>29</v>
      </c>
    </row>
    <row r="31" spans="1:11" ht="15.75" thickBot="1" x14ac:dyDescent="0.3">
      <c r="A31" s="75"/>
      <c r="B31" s="76"/>
      <c r="C31" s="76"/>
      <c r="D31" s="76"/>
      <c r="E31" s="72"/>
      <c r="F31" s="72"/>
      <c r="G31" s="72"/>
      <c r="H31" s="72" t="s">
        <v>30</v>
      </c>
      <c r="I31" s="79" t="s">
        <v>18</v>
      </c>
      <c r="J31" s="80">
        <f>H29*0.2</f>
        <v>0</v>
      </c>
      <c r="K31" s="81">
        <f>H29*1.2</f>
        <v>0</v>
      </c>
    </row>
    <row r="32" spans="1:11" ht="15.75" thickBot="1" x14ac:dyDescent="0.3">
      <c r="A32" s="82"/>
      <c r="B32" s="83"/>
      <c r="C32" s="83"/>
      <c r="D32" s="83"/>
      <c r="E32" s="83"/>
      <c r="F32" s="84"/>
      <c r="G32" s="85"/>
      <c r="H32" s="85"/>
      <c r="I32" s="86"/>
      <c r="J32" s="87"/>
      <c r="K32" s="88"/>
    </row>
    <row r="33" spans="1:13" ht="15.75" thickBot="1" x14ac:dyDescent="0.3">
      <c r="A33" s="89"/>
      <c r="B33" s="90"/>
      <c r="C33" s="90"/>
      <c r="D33" s="90"/>
      <c r="E33" s="90"/>
      <c r="F33" s="91"/>
      <c r="G33" s="92"/>
      <c r="H33" s="93"/>
      <c r="I33" s="94"/>
      <c r="J33" s="95"/>
      <c r="K33" s="96"/>
    </row>
    <row r="34" spans="1:13" x14ac:dyDescent="0.25">
      <c r="A34" s="97" t="s">
        <v>31</v>
      </c>
      <c r="B34" s="98"/>
      <c r="C34" s="98"/>
      <c r="D34" s="98"/>
      <c r="E34" s="98"/>
      <c r="F34" s="98"/>
      <c r="G34" s="99"/>
      <c r="H34" s="99"/>
      <c r="I34" s="100"/>
      <c r="J34" s="99"/>
      <c r="K34" s="99"/>
      <c r="L34" s="101"/>
      <c r="M34" s="101"/>
    </row>
    <row r="35" spans="1:13" x14ac:dyDescent="0.25">
      <c r="A35" s="102" t="s">
        <v>32</v>
      </c>
      <c r="B35" s="103"/>
      <c r="C35" s="103"/>
      <c r="D35" s="103"/>
      <c r="E35" s="103"/>
      <c r="F35" s="103"/>
      <c r="G35" s="104"/>
      <c r="H35" s="104"/>
      <c r="I35" s="105"/>
      <c r="J35" s="106"/>
      <c r="K35" s="107"/>
      <c r="L35" s="101"/>
      <c r="M35" s="101"/>
    </row>
    <row r="36" spans="1:13" x14ac:dyDescent="0.25">
      <c r="A36" s="234" t="s">
        <v>33</v>
      </c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</row>
    <row r="37" spans="1:13" x14ac:dyDescent="0.2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25">
      <c r="F38" s="3"/>
      <c r="H38" s="3"/>
      <c r="J38" s="3"/>
      <c r="K38" s="3"/>
    </row>
    <row r="39" spans="1:13" x14ac:dyDescent="0.25">
      <c r="A39" s="108"/>
      <c r="B39" s="108"/>
      <c r="C39" s="109"/>
      <c r="D39" s="110"/>
      <c r="E39" s="110"/>
      <c r="F39" s="110"/>
      <c r="G39" s="111" t="s">
        <v>34</v>
      </c>
      <c r="H39" s="111"/>
      <c r="I39" s="111"/>
      <c r="J39" s="3"/>
      <c r="K39" s="3"/>
    </row>
    <row r="40" spans="1:13" x14ac:dyDescent="0.25">
      <c r="A40" s="225" t="s">
        <v>35</v>
      </c>
      <c r="B40" s="225"/>
      <c r="C40" s="225"/>
      <c r="D40" s="112"/>
      <c r="E40" s="112"/>
      <c r="F40" s="109"/>
      <c r="G40" s="111" t="s">
        <v>36</v>
      </c>
      <c r="H40" s="111"/>
      <c r="I40" s="111"/>
      <c r="J40" s="3"/>
      <c r="K40" s="3"/>
    </row>
  </sheetData>
  <mergeCells count="5">
    <mergeCell ref="A40:C40"/>
    <mergeCell ref="A24:C24"/>
    <mergeCell ref="A26:C26"/>
    <mergeCell ref="A28:C28"/>
    <mergeCell ref="A36:M36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="85" zoomScaleNormal="85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5" t="s">
        <v>78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58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58</v>
      </c>
      <c r="B14" s="9"/>
      <c r="C14" s="9"/>
      <c r="D14" s="9" t="s">
        <v>74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600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4200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70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63" t="s">
        <v>18</v>
      </c>
      <c r="I22" s="50"/>
      <c r="J22" s="51"/>
      <c r="K22" s="25"/>
    </row>
    <row r="23" spans="1:11" x14ac:dyDescent="0.25">
      <c r="A23" s="150" t="s">
        <v>20</v>
      </c>
      <c r="B23" s="151"/>
      <c r="C23" s="152"/>
      <c r="D23" s="153" t="s">
        <v>8</v>
      </c>
      <c r="E23" s="52" t="s">
        <v>21</v>
      </c>
      <c r="F23" s="53"/>
      <c r="G23" s="255">
        <f>B17*2</f>
        <v>14</v>
      </c>
      <c r="H23" s="260">
        <f>F23*G23</f>
        <v>0</v>
      </c>
      <c r="I23" s="50"/>
      <c r="J23" s="54"/>
      <c r="K23" s="55"/>
    </row>
    <row r="24" spans="1:11" x14ac:dyDescent="0.25">
      <c r="A24" s="226" t="s">
        <v>22</v>
      </c>
      <c r="B24" s="227"/>
      <c r="C24" s="227"/>
      <c r="D24" s="56" t="s">
        <v>23</v>
      </c>
      <c r="E24" s="57"/>
      <c r="F24" s="58"/>
      <c r="G24" s="59">
        <v>4200</v>
      </c>
      <c r="H24" s="261">
        <f t="shared" ref="H24:H28" si="0">F24*G24</f>
        <v>0</v>
      </c>
      <c r="I24" s="50"/>
      <c r="J24" s="54"/>
      <c r="K24" s="55"/>
    </row>
    <row r="25" spans="1:11" x14ac:dyDescent="0.25">
      <c r="A25" s="60" t="s">
        <v>24</v>
      </c>
      <c r="B25" s="61"/>
      <c r="C25" s="61"/>
      <c r="D25" s="114" t="s">
        <v>23</v>
      </c>
      <c r="E25" s="128" t="s">
        <v>52</v>
      </c>
      <c r="F25" s="62"/>
      <c r="G25" s="256">
        <f>B18+B19</f>
        <v>4270</v>
      </c>
      <c r="H25" s="261">
        <f t="shared" si="0"/>
        <v>0</v>
      </c>
      <c r="I25" s="50"/>
      <c r="J25" s="54"/>
      <c r="K25" s="63"/>
    </row>
    <row r="26" spans="1:11" x14ac:dyDescent="0.25">
      <c r="A26" s="66" t="s">
        <v>25</v>
      </c>
      <c r="B26" s="67"/>
      <c r="C26" s="67"/>
      <c r="D26" s="68" t="s">
        <v>26</v>
      </c>
      <c r="E26" s="69" t="s">
        <v>21</v>
      </c>
      <c r="F26" s="70"/>
      <c r="G26" s="258">
        <f>B18+B19</f>
        <v>4270</v>
      </c>
      <c r="H26" s="261">
        <f t="shared" si="0"/>
        <v>0</v>
      </c>
      <c r="I26" s="50"/>
      <c r="J26" s="54"/>
      <c r="K26" s="63"/>
    </row>
    <row r="27" spans="1:11" x14ac:dyDescent="0.25">
      <c r="A27" s="235" t="s">
        <v>50</v>
      </c>
      <c r="B27" s="236"/>
      <c r="C27" s="237"/>
      <c r="D27" s="68" t="s">
        <v>26</v>
      </c>
      <c r="E27" s="69" t="s">
        <v>21</v>
      </c>
      <c r="F27" s="113"/>
      <c r="G27" s="258">
        <v>2100</v>
      </c>
      <c r="H27" s="261">
        <f t="shared" si="0"/>
        <v>0</v>
      </c>
      <c r="I27" s="50"/>
      <c r="J27" s="54"/>
      <c r="K27" s="63"/>
    </row>
    <row r="28" spans="1:11" ht="15.75" thickBot="1" x14ac:dyDescent="0.3">
      <c r="A28" s="231" t="s">
        <v>37</v>
      </c>
      <c r="B28" s="232"/>
      <c r="C28" s="233"/>
      <c r="D28" s="154" t="s">
        <v>8</v>
      </c>
      <c r="E28" s="155"/>
      <c r="F28" s="156"/>
      <c r="G28" s="259">
        <v>614</v>
      </c>
      <c r="H28" s="262">
        <f t="shared" si="0"/>
        <v>0</v>
      </c>
      <c r="I28" s="50"/>
      <c r="J28" s="54"/>
      <c r="K28" s="63"/>
    </row>
    <row r="29" spans="1:11" ht="15.75" thickBot="1" x14ac:dyDescent="0.3">
      <c r="A29" s="75"/>
      <c r="B29" s="76"/>
      <c r="C29" s="76"/>
      <c r="D29" s="76"/>
      <c r="E29" s="72"/>
      <c r="F29" s="72"/>
      <c r="G29" s="148" t="s">
        <v>27</v>
      </c>
      <c r="H29" s="149">
        <f>SUM(H23:H28)</f>
        <v>0</v>
      </c>
      <c r="I29" s="72"/>
      <c r="J29" s="73"/>
      <c r="K29" s="74"/>
    </row>
    <row r="30" spans="1:11" ht="15.75" thickBot="1" x14ac:dyDescent="0.3">
      <c r="A30" s="75"/>
      <c r="B30" s="76"/>
      <c r="C30" s="76"/>
      <c r="D30" s="76"/>
      <c r="E30" s="77"/>
      <c r="F30" s="72"/>
      <c r="G30" s="72"/>
      <c r="H30" s="72"/>
      <c r="I30" s="72"/>
      <c r="J30" s="73" t="s">
        <v>28</v>
      </c>
      <c r="K30" s="78" t="s">
        <v>29</v>
      </c>
    </row>
    <row r="31" spans="1:11" ht="15.75" thickBot="1" x14ac:dyDescent="0.3">
      <c r="A31" s="75"/>
      <c r="B31" s="76"/>
      <c r="C31" s="76"/>
      <c r="D31" s="76"/>
      <c r="E31" s="72"/>
      <c r="F31" s="72"/>
      <c r="G31" s="72"/>
      <c r="H31" s="72" t="s">
        <v>30</v>
      </c>
      <c r="I31" s="79" t="s">
        <v>18</v>
      </c>
      <c r="J31" s="80">
        <f>H29*0.2</f>
        <v>0</v>
      </c>
      <c r="K31" s="81">
        <f>H29*1.2</f>
        <v>0</v>
      </c>
    </row>
    <row r="32" spans="1:11" ht="15.75" thickBot="1" x14ac:dyDescent="0.3">
      <c r="A32" s="82"/>
      <c r="B32" s="83"/>
      <c r="C32" s="83"/>
      <c r="D32" s="83"/>
      <c r="E32" s="83"/>
      <c r="F32" s="84"/>
      <c r="G32" s="85"/>
      <c r="H32" s="85"/>
      <c r="I32" s="86"/>
      <c r="J32" s="87"/>
      <c r="K32" s="88"/>
    </row>
    <row r="33" spans="1:13" ht="15.75" thickBot="1" x14ac:dyDescent="0.3">
      <c r="A33" s="89"/>
      <c r="B33" s="90"/>
      <c r="C33" s="90"/>
      <c r="D33" s="90"/>
      <c r="E33" s="90"/>
      <c r="F33" s="91"/>
      <c r="G33" s="92"/>
      <c r="H33" s="93"/>
      <c r="I33" s="94"/>
      <c r="J33" s="95"/>
      <c r="K33" s="96"/>
    </row>
    <row r="34" spans="1:13" x14ac:dyDescent="0.25">
      <c r="A34" s="97" t="s">
        <v>31</v>
      </c>
      <c r="B34" s="98"/>
      <c r="C34" s="98"/>
      <c r="D34" s="98"/>
      <c r="E34" s="98"/>
      <c r="F34" s="98"/>
      <c r="G34" s="99"/>
      <c r="H34" s="99"/>
      <c r="I34" s="100"/>
      <c r="J34" s="99"/>
      <c r="K34" s="99"/>
      <c r="L34" s="101"/>
      <c r="M34" s="101"/>
    </row>
    <row r="35" spans="1:13" x14ac:dyDescent="0.25">
      <c r="A35" s="102" t="s">
        <v>32</v>
      </c>
      <c r="B35" s="103"/>
      <c r="C35" s="103"/>
      <c r="D35" s="103"/>
      <c r="E35" s="103"/>
      <c r="F35" s="103"/>
      <c r="G35" s="104"/>
      <c r="H35" s="104"/>
      <c r="I35" s="105"/>
      <c r="J35" s="106"/>
      <c r="K35" s="107"/>
      <c r="L35" s="101"/>
      <c r="M35" s="101"/>
    </row>
    <row r="36" spans="1:13" x14ac:dyDescent="0.25">
      <c r="A36" s="234" t="s">
        <v>33</v>
      </c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</row>
    <row r="37" spans="1:13" x14ac:dyDescent="0.2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25">
      <c r="F38" s="3"/>
      <c r="H38" s="3"/>
      <c r="J38" s="3"/>
      <c r="K38" s="3"/>
    </row>
    <row r="39" spans="1:13" x14ac:dyDescent="0.25">
      <c r="A39" s="108"/>
      <c r="B39" s="108"/>
      <c r="C39" s="109"/>
      <c r="D39" s="110"/>
      <c r="E39" s="110"/>
      <c r="F39" s="110"/>
      <c r="G39" s="111" t="s">
        <v>34</v>
      </c>
      <c r="H39" s="111"/>
      <c r="I39" s="111"/>
      <c r="J39" s="3"/>
      <c r="K39" s="3"/>
    </row>
    <row r="40" spans="1:13" x14ac:dyDescent="0.25">
      <c r="A40" s="225" t="s">
        <v>35</v>
      </c>
      <c r="B40" s="225"/>
      <c r="C40" s="225"/>
      <c r="D40" s="112"/>
      <c r="E40" s="112"/>
      <c r="F40" s="109"/>
      <c r="G40" s="111" t="s">
        <v>36</v>
      </c>
      <c r="H40" s="111"/>
      <c r="I40" s="111"/>
      <c r="J40" s="3"/>
      <c r="K40" s="3"/>
    </row>
  </sheetData>
  <mergeCells count="5">
    <mergeCell ref="A40:C40"/>
    <mergeCell ref="A24:C24"/>
    <mergeCell ref="A27:C27"/>
    <mergeCell ref="A28:C28"/>
    <mergeCell ref="A36:M36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opLeftCell="A10" zoomScaleNormal="100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5" t="s">
        <v>81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57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57</v>
      </c>
      <c r="B14" s="9"/>
      <c r="C14" s="9"/>
      <c r="D14" s="9" t="s">
        <v>63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850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5950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100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63" t="s">
        <v>18</v>
      </c>
      <c r="I22" s="50"/>
      <c r="J22" s="51"/>
      <c r="K22" s="25"/>
    </row>
    <row r="23" spans="1:11" x14ac:dyDescent="0.25">
      <c r="A23" s="150" t="s">
        <v>20</v>
      </c>
      <c r="B23" s="151"/>
      <c r="C23" s="152"/>
      <c r="D23" s="153" t="s">
        <v>8</v>
      </c>
      <c r="E23" s="52" t="s">
        <v>21</v>
      </c>
      <c r="F23" s="53"/>
      <c r="G23" s="255">
        <f>B17*2</f>
        <v>14</v>
      </c>
      <c r="H23" s="260">
        <f>F23*G23</f>
        <v>0</v>
      </c>
      <c r="I23" s="50"/>
      <c r="J23" s="54"/>
      <c r="K23" s="55"/>
    </row>
    <row r="24" spans="1:11" x14ac:dyDescent="0.25">
      <c r="A24" s="226" t="s">
        <v>22</v>
      </c>
      <c r="B24" s="227"/>
      <c r="C24" s="227"/>
      <c r="D24" s="56" t="s">
        <v>23</v>
      </c>
      <c r="E24" s="57"/>
      <c r="F24" s="58"/>
      <c r="G24" s="59">
        <v>5950</v>
      </c>
      <c r="H24" s="261">
        <f t="shared" ref="H24:H28" si="0">F24*G24</f>
        <v>0</v>
      </c>
      <c r="I24" s="50"/>
      <c r="J24" s="54"/>
      <c r="K24" s="55"/>
    </row>
    <row r="25" spans="1:11" x14ac:dyDescent="0.25">
      <c r="A25" s="60" t="s">
        <v>24</v>
      </c>
      <c r="B25" s="61"/>
      <c r="C25" s="61"/>
      <c r="D25" s="114" t="s">
        <v>23</v>
      </c>
      <c r="E25" s="128" t="s">
        <v>52</v>
      </c>
      <c r="F25" s="62"/>
      <c r="G25" s="256">
        <f>B18+B19</f>
        <v>6050</v>
      </c>
      <c r="H25" s="261">
        <f t="shared" si="0"/>
        <v>0</v>
      </c>
      <c r="I25" s="50"/>
      <c r="J25" s="54"/>
      <c r="K25" s="63"/>
    </row>
    <row r="26" spans="1:11" x14ac:dyDescent="0.25">
      <c r="A26" s="66" t="s">
        <v>25</v>
      </c>
      <c r="B26" s="67"/>
      <c r="C26" s="67"/>
      <c r="D26" s="68" t="s">
        <v>26</v>
      </c>
      <c r="E26" s="69" t="s">
        <v>21</v>
      </c>
      <c r="F26" s="70"/>
      <c r="G26" s="258">
        <f>B18+B19</f>
        <v>6050</v>
      </c>
      <c r="H26" s="261">
        <f t="shared" si="0"/>
        <v>0</v>
      </c>
      <c r="I26" s="50"/>
      <c r="J26" s="54"/>
      <c r="K26" s="63"/>
    </row>
    <row r="27" spans="1:11" x14ac:dyDescent="0.25">
      <c r="A27" s="235" t="s">
        <v>50</v>
      </c>
      <c r="B27" s="236"/>
      <c r="C27" s="237"/>
      <c r="D27" s="68" t="s">
        <v>26</v>
      </c>
      <c r="E27" s="69" t="s">
        <v>21</v>
      </c>
      <c r="F27" s="113"/>
      <c r="G27" s="258">
        <v>2975</v>
      </c>
      <c r="H27" s="261">
        <f t="shared" si="0"/>
        <v>0</v>
      </c>
      <c r="I27" s="50"/>
      <c r="J27" s="54"/>
      <c r="K27" s="63"/>
    </row>
    <row r="28" spans="1:11" ht="15.75" thickBot="1" x14ac:dyDescent="0.3">
      <c r="A28" s="231" t="s">
        <v>37</v>
      </c>
      <c r="B28" s="232"/>
      <c r="C28" s="233"/>
      <c r="D28" s="154" t="s">
        <v>8</v>
      </c>
      <c r="E28" s="155"/>
      <c r="F28" s="156"/>
      <c r="G28" s="259">
        <v>864</v>
      </c>
      <c r="H28" s="262">
        <f t="shared" si="0"/>
        <v>0</v>
      </c>
      <c r="I28" s="50"/>
      <c r="J28" s="54"/>
      <c r="K28" s="63"/>
    </row>
    <row r="29" spans="1:11" ht="15.75" thickBot="1" x14ac:dyDescent="0.3">
      <c r="A29" s="75"/>
      <c r="B29" s="76"/>
      <c r="C29" s="76"/>
      <c r="D29" s="76"/>
      <c r="E29" s="72"/>
      <c r="F29" s="72"/>
      <c r="G29" s="148" t="s">
        <v>27</v>
      </c>
      <c r="H29" s="149">
        <f>SUM(H23:H28)</f>
        <v>0</v>
      </c>
      <c r="I29" s="72"/>
      <c r="J29" s="73"/>
      <c r="K29" s="74"/>
    </row>
    <row r="30" spans="1:11" ht="15.75" thickBot="1" x14ac:dyDescent="0.3">
      <c r="A30" s="75"/>
      <c r="B30" s="76"/>
      <c r="C30" s="76"/>
      <c r="D30" s="76"/>
      <c r="E30" s="77"/>
      <c r="F30" s="72"/>
      <c r="G30" s="72"/>
      <c r="H30" s="72"/>
      <c r="I30" s="72"/>
      <c r="J30" s="73" t="s">
        <v>28</v>
      </c>
      <c r="K30" s="78" t="s">
        <v>29</v>
      </c>
    </row>
    <row r="31" spans="1:11" ht="15.75" thickBot="1" x14ac:dyDescent="0.3">
      <c r="A31" s="75"/>
      <c r="B31" s="76"/>
      <c r="C31" s="76"/>
      <c r="D31" s="76"/>
      <c r="E31" s="72"/>
      <c r="F31" s="72"/>
      <c r="G31" s="72"/>
      <c r="H31" s="72" t="s">
        <v>30</v>
      </c>
      <c r="I31" s="79" t="s">
        <v>18</v>
      </c>
      <c r="J31" s="80">
        <f>H29*0.2</f>
        <v>0</v>
      </c>
      <c r="K31" s="81">
        <f>H29*1.2</f>
        <v>0</v>
      </c>
    </row>
    <row r="32" spans="1:11" ht="15.75" thickBot="1" x14ac:dyDescent="0.3">
      <c r="A32" s="82"/>
      <c r="B32" s="83"/>
      <c r="C32" s="83"/>
      <c r="D32" s="83"/>
      <c r="E32" s="83"/>
      <c r="F32" s="84"/>
      <c r="G32" s="85"/>
      <c r="H32" s="85"/>
      <c r="I32" s="86"/>
      <c r="J32" s="87"/>
      <c r="K32" s="88"/>
    </row>
    <row r="33" spans="1:13" ht="15.75" thickBot="1" x14ac:dyDescent="0.3">
      <c r="A33" s="89"/>
      <c r="B33" s="90"/>
      <c r="C33" s="90"/>
      <c r="D33" s="90"/>
      <c r="E33" s="90"/>
      <c r="F33" s="91"/>
      <c r="G33" s="92"/>
      <c r="H33" s="93"/>
      <c r="I33" s="94"/>
      <c r="J33" s="95"/>
      <c r="K33" s="96"/>
    </row>
    <row r="34" spans="1:13" x14ac:dyDescent="0.25">
      <c r="A34" s="97" t="s">
        <v>31</v>
      </c>
      <c r="B34" s="98"/>
      <c r="C34" s="98"/>
      <c r="D34" s="98"/>
      <c r="E34" s="98"/>
      <c r="F34" s="98"/>
      <c r="G34" s="99"/>
      <c r="H34" s="99"/>
      <c r="I34" s="100"/>
      <c r="J34" s="99"/>
      <c r="K34" s="99"/>
      <c r="L34" s="101"/>
      <c r="M34" s="101"/>
    </row>
    <row r="35" spans="1:13" x14ac:dyDescent="0.25">
      <c r="A35" s="102" t="s">
        <v>32</v>
      </c>
      <c r="B35" s="103"/>
      <c r="C35" s="103"/>
      <c r="D35" s="103"/>
      <c r="E35" s="103"/>
      <c r="F35" s="103"/>
      <c r="G35" s="104"/>
      <c r="H35" s="104"/>
      <c r="I35" s="105"/>
      <c r="J35" s="106"/>
      <c r="K35" s="107"/>
      <c r="L35" s="101"/>
      <c r="M35" s="101"/>
    </row>
    <row r="36" spans="1:13" x14ac:dyDescent="0.25">
      <c r="A36" s="234" t="s">
        <v>33</v>
      </c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</row>
    <row r="37" spans="1:13" x14ac:dyDescent="0.2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25">
      <c r="F38" s="3"/>
      <c r="H38" s="3"/>
      <c r="J38" s="3"/>
      <c r="K38" s="3"/>
    </row>
    <row r="39" spans="1:13" x14ac:dyDescent="0.25">
      <c r="A39" s="108"/>
      <c r="B39" s="108"/>
      <c r="C39" s="109"/>
      <c r="D39" s="110"/>
      <c r="E39" s="110"/>
      <c r="F39" s="110"/>
      <c r="G39" s="111" t="s">
        <v>34</v>
      </c>
      <c r="H39" s="111"/>
      <c r="I39" s="111"/>
      <c r="J39" s="3"/>
      <c r="K39" s="3"/>
    </row>
    <row r="40" spans="1:13" x14ac:dyDescent="0.25">
      <c r="A40" s="225" t="s">
        <v>35</v>
      </c>
      <c r="B40" s="225"/>
      <c r="C40" s="225"/>
      <c r="D40" s="112"/>
      <c r="E40" s="112"/>
      <c r="F40" s="109"/>
      <c r="G40" s="111" t="s">
        <v>36</v>
      </c>
      <c r="H40" s="111"/>
      <c r="I40" s="111"/>
      <c r="J40" s="3"/>
      <c r="K40" s="3"/>
    </row>
  </sheetData>
  <mergeCells count="5">
    <mergeCell ref="A40:C40"/>
    <mergeCell ref="A24:C24"/>
    <mergeCell ref="A27:C27"/>
    <mergeCell ref="A28:C28"/>
    <mergeCell ref="A36:M36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="85" zoomScaleNormal="85" workbookViewId="0">
      <selection activeCell="H22" sqref="H22"/>
    </sheetView>
  </sheetViews>
  <sheetFormatPr defaultRowHeight="15" x14ac:dyDescent="0.25"/>
  <cols>
    <col min="1" max="1" width="20.7109375" customWidth="1"/>
    <col min="2" max="2" width="10.140625" customWidth="1"/>
    <col min="3" max="3" width="17.7109375" customWidth="1"/>
    <col min="4" max="7" width="12.7109375" customWidth="1"/>
    <col min="8" max="8" width="14.42578125" bestFit="1" customWidth="1"/>
    <col min="10" max="10" width="12.42578125" customWidth="1"/>
    <col min="11" max="11" width="12.5703125" customWidth="1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3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3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3" x14ac:dyDescent="0.25">
      <c r="A4" s="2"/>
      <c r="B4" s="125" t="s">
        <v>85</v>
      </c>
      <c r="C4" s="1"/>
      <c r="D4" s="2"/>
      <c r="E4" s="2"/>
      <c r="F4" s="2"/>
      <c r="G4" s="2"/>
      <c r="H4" s="2"/>
      <c r="I4" s="2"/>
      <c r="J4" s="2"/>
      <c r="K4" s="3"/>
    </row>
    <row r="5" spans="1:13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3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3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3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3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3" x14ac:dyDescent="0.25">
      <c r="A11" s="8" t="s">
        <v>86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3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158"/>
      <c r="M12" s="158"/>
    </row>
    <row r="13" spans="1:13" x14ac:dyDescent="0.25">
      <c r="A13" s="13" t="s">
        <v>6</v>
      </c>
      <c r="B13" s="14"/>
      <c r="C13" s="159"/>
      <c r="D13" s="159" t="s">
        <v>87</v>
      </c>
      <c r="E13" s="159"/>
      <c r="F13" s="160"/>
      <c r="G13" s="159"/>
      <c r="H13" s="160"/>
      <c r="I13" s="159"/>
      <c r="J13" s="160"/>
      <c r="K13" s="161"/>
      <c r="L13" s="158"/>
      <c r="M13" s="158"/>
    </row>
    <row r="14" spans="1:13" x14ac:dyDescent="0.25">
      <c r="A14" s="8" t="s">
        <v>86</v>
      </c>
      <c r="B14" s="157"/>
      <c r="C14" s="157"/>
      <c r="D14" s="157"/>
      <c r="E14" s="157"/>
      <c r="F14" s="162"/>
      <c r="G14" s="157"/>
      <c r="H14" s="163"/>
      <c r="I14" s="163"/>
      <c r="J14" s="163"/>
      <c r="K14" s="164"/>
      <c r="L14" s="158"/>
      <c r="M14" s="158"/>
    </row>
    <row r="15" spans="1:13" ht="15.75" thickBot="1" x14ac:dyDescent="0.3">
      <c r="A15" s="165"/>
      <c r="B15" s="157"/>
      <c r="C15" s="157"/>
      <c r="D15" s="157"/>
      <c r="E15" s="157"/>
      <c r="F15" s="162"/>
      <c r="G15" s="157"/>
      <c r="H15" s="23"/>
      <c r="I15" s="24"/>
      <c r="J15" s="162"/>
      <c r="K15" s="166"/>
      <c r="L15" s="158"/>
      <c r="M15" s="158"/>
    </row>
    <row r="16" spans="1:13" x14ac:dyDescent="0.25">
      <c r="A16" s="167" t="s">
        <v>7</v>
      </c>
      <c r="B16" s="168">
        <v>1000</v>
      </c>
      <c r="C16" s="157" t="s">
        <v>8</v>
      </c>
      <c r="D16" s="157"/>
      <c r="E16" s="157"/>
      <c r="F16" s="162"/>
      <c r="G16" s="157"/>
      <c r="H16" s="23"/>
      <c r="I16" s="24"/>
      <c r="J16" s="162"/>
      <c r="K16" s="28"/>
      <c r="L16" s="158"/>
      <c r="M16" s="158"/>
    </row>
    <row r="17" spans="1:13" x14ac:dyDescent="0.25">
      <c r="A17" s="169" t="s">
        <v>9</v>
      </c>
      <c r="B17" s="170">
        <v>6.5</v>
      </c>
      <c r="C17" s="157" t="s">
        <v>8</v>
      </c>
      <c r="D17" s="157"/>
      <c r="E17" s="157"/>
      <c r="F17" s="162"/>
      <c r="G17" s="157"/>
      <c r="H17" s="162"/>
      <c r="I17" s="157"/>
      <c r="J17" s="171"/>
      <c r="K17" s="166"/>
      <c r="L17" s="158"/>
      <c r="M17" s="158"/>
    </row>
    <row r="18" spans="1:13" x14ac:dyDescent="0.25">
      <c r="A18" s="172" t="s">
        <v>10</v>
      </c>
      <c r="B18" s="173">
        <f>B16*B17</f>
        <v>6500</v>
      </c>
      <c r="C18" s="157" t="s">
        <v>11</v>
      </c>
      <c r="D18" s="157"/>
      <c r="E18" s="157"/>
      <c r="F18" s="162"/>
      <c r="G18" s="157"/>
      <c r="H18" s="162"/>
      <c r="I18" s="157"/>
      <c r="J18" s="171"/>
      <c r="K18" s="166"/>
      <c r="L18" s="158"/>
      <c r="M18" s="158"/>
    </row>
    <row r="19" spans="1:13" ht="15.75" thickBot="1" x14ac:dyDescent="0.3">
      <c r="A19" s="174" t="s">
        <v>12</v>
      </c>
      <c r="B19" s="175">
        <v>0</v>
      </c>
      <c r="C19" s="165" t="s">
        <v>11</v>
      </c>
      <c r="D19" s="157"/>
      <c r="E19" s="157"/>
      <c r="F19" s="162"/>
      <c r="G19" s="157"/>
      <c r="H19" s="162"/>
      <c r="I19" s="157"/>
      <c r="J19" s="171"/>
      <c r="K19" s="166"/>
      <c r="L19" s="158"/>
      <c r="M19" s="158"/>
    </row>
    <row r="20" spans="1:13" ht="15.75" thickBot="1" x14ac:dyDescent="0.3">
      <c r="A20" s="165"/>
      <c r="B20" s="176"/>
      <c r="C20" s="157"/>
      <c r="D20" s="157"/>
      <c r="E20" s="157"/>
      <c r="F20" s="162"/>
      <c r="G20" s="157"/>
      <c r="H20" s="162"/>
      <c r="I20" s="157"/>
      <c r="J20" s="171"/>
      <c r="K20" s="166"/>
      <c r="L20" s="158"/>
      <c r="M20" s="158"/>
    </row>
    <row r="21" spans="1:13" ht="15.75" thickBot="1" x14ac:dyDescent="0.3">
      <c r="A21" s="165"/>
      <c r="B21" s="176"/>
      <c r="C21" s="157"/>
      <c r="D21" s="157"/>
      <c r="E21" s="157"/>
      <c r="F21" s="177" t="s">
        <v>13</v>
      </c>
      <c r="G21" s="178"/>
      <c r="H21" s="179" t="s">
        <v>14</v>
      </c>
      <c r="I21" s="180"/>
      <c r="J21" s="181"/>
      <c r="K21" s="182"/>
      <c r="L21" s="158"/>
      <c r="M21" s="158"/>
    </row>
    <row r="22" spans="1:13" ht="15.75" thickBot="1" x14ac:dyDescent="0.3">
      <c r="A22" s="183" t="s">
        <v>15</v>
      </c>
      <c r="B22" s="184"/>
      <c r="C22" s="185"/>
      <c r="D22" s="186" t="s">
        <v>16</v>
      </c>
      <c r="E22" s="187" t="s">
        <v>17</v>
      </c>
      <c r="F22" s="188" t="s">
        <v>18</v>
      </c>
      <c r="G22" s="187" t="s">
        <v>19</v>
      </c>
      <c r="H22" s="265" t="s">
        <v>18</v>
      </c>
      <c r="I22" s="50"/>
      <c r="J22" s="54"/>
      <c r="K22" s="166"/>
      <c r="L22" s="158"/>
      <c r="M22" s="158"/>
    </row>
    <row r="23" spans="1:13" x14ac:dyDescent="0.25">
      <c r="A23" s="211" t="s">
        <v>20</v>
      </c>
      <c r="B23" s="212"/>
      <c r="C23" s="213"/>
      <c r="D23" s="214" t="s">
        <v>8</v>
      </c>
      <c r="E23" s="52" t="s">
        <v>21</v>
      </c>
      <c r="F23" s="53"/>
      <c r="G23" s="255">
        <f>B17*2</f>
        <v>13</v>
      </c>
      <c r="H23" s="260">
        <f>F23*G23</f>
        <v>0</v>
      </c>
      <c r="I23" s="50"/>
      <c r="J23" s="54"/>
      <c r="K23" s="166"/>
      <c r="L23" s="158"/>
      <c r="M23" s="158"/>
    </row>
    <row r="24" spans="1:13" x14ac:dyDescent="0.25">
      <c r="A24" s="189" t="s">
        <v>24</v>
      </c>
      <c r="B24" s="190"/>
      <c r="C24" s="190"/>
      <c r="D24" s="191" t="s">
        <v>23</v>
      </c>
      <c r="E24" s="128" t="s">
        <v>52</v>
      </c>
      <c r="F24" s="62"/>
      <c r="G24" s="256">
        <f>B18+B19</f>
        <v>6500</v>
      </c>
      <c r="H24" s="261">
        <f t="shared" ref="H24:H29" si="0">F24*G24</f>
        <v>0</v>
      </c>
      <c r="I24" s="50"/>
      <c r="J24" s="54"/>
      <c r="K24" s="63"/>
      <c r="L24" s="158"/>
      <c r="M24" s="158"/>
    </row>
    <row r="25" spans="1:13" x14ac:dyDescent="0.25">
      <c r="A25" s="189" t="s">
        <v>51</v>
      </c>
      <c r="B25" s="190"/>
      <c r="C25" s="190"/>
      <c r="D25" s="191" t="s">
        <v>11</v>
      </c>
      <c r="E25" s="124" t="s">
        <v>53</v>
      </c>
      <c r="F25" s="62"/>
      <c r="G25" s="264">
        <v>6500</v>
      </c>
      <c r="H25" s="261">
        <f t="shared" si="0"/>
        <v>0</v>
      </c>
      <c r="I25" s="50"/>
      <c r="J25" s="54"/>
      <c r="K25" s="63"/>
      <c r="L25" s="158"/>
      <c r="M25" s="158"/>
    </row>
    <row r="26" spans="1:13" ht="30.6" customHeight="1" x14ac:dyDescent="0.25">
      <c r="A26" s="238" t="s">
        <v>54</v>
      </c>
      <c r="B26" s="239"/>
      <c r="C26" s="240"/>
      <c r="D26" s="192" t="s">
        <v>11</v>
      </c>
      <c r="E26" s="64" t="s">
        <v>49</v>
      </c>
      <c r="F26" s="123"/>
      <c r="G26" s="257">
        <v>6500</v>
      </c>
      <c r="H26" s="261">
        <f t="shared" si="0"/>
        <v>0</v>
      </c>
      <c r="I26" s="50"/>
      <c r="J26" s="193"/>
      <c r="K26" s="63"/>
      <c r="L26" s="158"/>
      <c r="M26" s="158"/>
    </row>
    <row r="27" spans="1:13" x14ac:dyDescent="0.25">
      <c r="A27" s="194" t="s">
        <v>76</v>
      </c>
      <c r="B27" s="195"/>
      <c r="C27" s="195"/>
      <c r="D27" s="68" t="s">
        <v>77</v>
      </c>
      <c r="E27" s="69" t="s">
        <v>21</v>
      </c>
      <c r="F27" s="70"/>
      <c r="G27" s="258">
        <f>B18+B19</f>
        <v>6500</v>
      </c>
      <c r="H27" s="261">
        <f t="shared" si="0"/>
        <v>0</v>
      </c>
      <c r="I27" s="50"/>
      <c r="J27" s="54"/>
      <c r="K27" s="63"/>
      <c r="L27" s="158"/>
      <c r="M27" s="158"/>
    </row>
    <row r="28" spans="1:13" x14ac:dyDescent="0.25">
      <c r="A28" s="241" t="s">
        <v>50</v>
      </c>
      <c r="B28" s="242"/>
      <c r="C28" s="243"/>
      <c r="D28" s="68" t="s">
        <v>77</v>
      </c>
      <c r="E28" s="69" t="s">
        <v>21</v>
      </c>
      <c r="F28" s="113"/>
      <c r="G28" s="258">
        <f>B18</f>
        <v>6500</v>
      </c>
      <c r="H28" s="261">
        <f t="shared" si="0"/>
        <v>0</v>
      </c>
      <c r="I28" s="50"/>
      <c r="J28" s="54"/>
      <c r="K28" s="63"/>
      <c r="L28" s="158"/>
      <c r="M28" s="158"/>
    </row>
    <row r="29" spans="1:13" ht="15.75" thickBot="1" x14ac:dyDescent="0.3">
      <c r="A29" s="244" t="s">
        <v>37</v>
      </c>
      <c r="B29" s="245"/>
      <c r="C29" s="246"/>
      <c r="D29" s="215" t="s">
        <v>8</v>
      </c>
      <c r="E29" s="155"/>
      <c r="F29" s="156"/>
      <c r="G29" s="259">
        <v>1013</v>
      </c>
      <c r="H29" s="262">
        <f t="shared" si="0"/>
        <v>0</v>
      </c>
      <c r="I29" s="50"/>
      <c r="J29" s="54"/>
      <c r="K29" s="63"/>
      <c r="L29" s="158"/>
      <c r="M29" s="158"/>
    </row>
    <row r="30" spans="1:13" ht="15.75" thickBot="1" x14ac:dyDescent="0.3">
      <c r="A30" s="196"/>
      <c r="B30" s="197"/>
      <c r="C30" s="197"/>
      <c r="D30" s="197"/>
      <c r="E30" s="72"/>
      <c r="F30" s="72"/>
      <c r="G30" s="148" t="s">
        <v>27</v>
      </c>
      <c r="H30" s="149">
        <f>SUM(H23:H29)</f>
        <v>0</v>
      </c>
      <c r="I30" s="72"/>
      <c r="J30" s="73"/>
      <c r="K30" s="74"/>
      <c r="L30" s="158"/>
      <c r="M30" s="158"/>
    </row>
    <row r="31" spans="1:13" ht="15.75" thickBot="1" x14ac:dyDescent="0.3">
      <c r="A31" s="196"/>
      <c r="B31" s="197"/>
      <c r="C31" s="197"/>
      <c r="D31" s="197"/>
      <c r="E31" s="77"/>
      <c r="F31" s="72"/>
      <c r="G31" s="72"/>
      <c r="H31" s="72"/>
      <c r="I31" s="72"/>
      <c r="J31" s="73" t="s">
        <v>28</v>
      </c>
      <c r="K31" s="78" t="s">
        <v>29</v>
      </c>
      <c r="L31" s="158"/>
      <c r="M31" s="158"/>
    </row>
    <row r="32" spans="1:13" ht="15.75" thickBot="1" x14ac:dyDescent="0.3">
      <c r="A32" s="196"/>
      <c r="B32" s="197"/>
      <c r="C32" s="197"/>
      <c r="D32" s="197"/>
      <c r="E32" s="72"/>
      <c r="F32" s="72"/>
      <c r="G32" s="72"/>
      <c r="H32" s="72" t="s">
        <v>30</v>
      </c>
      <c r="I32" s="79" t="s">
        <v>18</v>
      </c>
      <c r="J32" s="80">
        <f>H30*0.2</f>
        <v>0</v>
      </c>
      <c r="K32" s="81">
        <f>H30*1.2</f>
        <v>0</v>
      </c>
      <c r="L32" s="158"/>
      <c r="M32" s="158"/>
    </row>
    <row r="33" spans="1:13" ht="15.75" thickBot="1" x14ac:dyDescent="0.3">
      <c r="A33" s="198"/>
      <c r="B33" s="199"/>
      <c r="C33" s="199"/>
      <c r="D33" s="199"/>
      <c r="E33" s="199"/>
      <c r="F33" s="200"/>
      <c r="G33" s="201"/>
      <c r="H33" s="201"/>
      <c r="I33" s="202"/>
      <c r="J33" s="203"/>
      <c r="K33" s="204"/>
      <c r="L33" s="158"/>
      <c r="M33" s="158"/>
    </row>
    <row r="34" spans="1:13" ht="15.75" thickBot="1" x14ac:dyDescent="0.3">
      <c r="A34" s="205"/>
      <c r="B34" s="206"/>
      <c r="C34" s="206"/>
      <c r="D34" s="206"/>
      <c r="E34" s="206"/>
      <c r="F34" s="207"/>
      <c r="G34" s="92"/>
      <c r="H34" s="208"/>
      <c r="I34" s="92"/>
      <c r="J34" s="209"/>
      <c r="K34" s="210"/>
      <c r="L34" s="158"/>
      <c r="M34" s="158"/>
    </row>
    <row r="35" spans="1:13" x14ac:dyDescent="0.25">
      <c r="A35" s="97" t="s">
        <v>31</v>
      </c>
      <c r="B35" s="98"/>
      <c r="C35" s="98"/>
      <c r="D35" s="98"/>
      <c r="E35" s="98"/>
      <c r="F35" s="98"/>
      <c r="G35" s="99"/>
      <c r="H35" s="99"/>
      <c r="I35" s="100"/>
      <c r="J35" s="99"/>
      <c r="K35" s="99"/>
      <c r="L35" s="101"/>
      <c r="M35" s="101"/>
    </row>
    <row r="36" spans="1:13" x14ac:dyDescent="0.25">
      <c r="A36" s="102" t="s">
        <v>32</v>
      </c>
      <c r="B36" s="103"/>
      <c r="C36" s="103"/>
      <c r="D36" s="103"/>
      <c r="E36" s="103"/>
      <c r="F36" s="103"/>
      <c r="G36" s="104"/>
      <c r="H36" s="104"/>
      <c r="I36" s="105"/>
      <c r="J36" s="106"/>
      <c r="K36" s="107"/>
      <c r="L36" s="101"/>
      <c r="M36" s="101"/>
    </row>
    <row r="37" spans="1:13" x14ac:dyDescent="0.25">
      <c r="A37" s="234" t="s">
        <v>33</v>
      </c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</row>
  </sheetData>
  <mergeCells count="4">
    <mergeCell ref="A26:C26"/>
    <mergeCell ref="A28:C28"/>
    <mergeCell ref="A29:C29"/>
    <mergeCell ref="A37:M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3" zoomScaleNormal="100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5" t="s">
        <v>78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61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56</v>
      </c>
      <c r="B14" s="9"/>
      <c r="C14" s="9"/>
      <c r="D14" s="9" t="s">
        <v>62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3700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25900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63" t="s">
        <v>18</v>
      </c>
      <c r="I22" s="50"/>
      <c r="J22" s="51"/>
      <c r="K22" s="25"/>
    </row>
    <row r="23" spans="1:11" x14ac:dyDescent="0.25">
      <c r="A23" s="150" t="s">
        <v>20</v>
      </c>
      <c r="B23" s="151"/>
      <c r="C23" s="152"/>
      <c r="D23" s="153" t="s">
        <v>8</v>
      </c>
      <c r="E23" s="52" t="s">
        <v>21</v>
      </c>
      <c r="F23" s="53"/>
      <c r="G23" s="255">
        <f>B17*2</f>
        <v>14</v>
      </c>
      <c r="H23" s="260">
        <f>F23*G23</f>
        <v>0</v>
      </c>
      <c r="I23" s="50"/>
      <c r="J23" s="54"/>
      <c r="K23" s="55"/>
    </row>
    <row r="24" spans="1:11" x14ac:dyDescent="0.25">
      <c r="A24" s="60" t="s">
        <v>24</v>
      </c>
      <c r="B24" s="61"/>
      <c r="C24" s="61"/>
      <c r="D24" s="114" t="s">
        <v>23</v>
      </c>
      <c r="E24" s="128" t="s">
        <v>52</v>
      </c>
      <c r="F24" s="62"/>
      <c r="G24" s="256">
        <f>B18+B19</f>
        <v>25900</v>
      </c>
      <c r="H24" s="261">
        <f t="shared" ref="H24:H29" si="0">F24*G24</f>
        <v>0</v>
      </c>
      <c r="I24" s="50"/>
      <c r="J24" s="54"/>
      <c r="K24" s="63"/>
    </row>
    <row r="25" spans="1:11" x14ac:dyDescent="0.25">
      <c r="A25" s="60" t="s">
        <v>51</v>
      </c>
      <c r="B25" s="61"/>
      <c r="C25" s="61"/>
      <c r="D25" s="114" t="s">
        <v>11</v>
      </c>
      <c r="E25" s="124" t="s">
        <v>53</v>
      </c>
      <c r="F25" s="62"/>
      <c r="G25" s="264">
        <v>25900</v>
      </c>
      <c r="H25" s="261">
        <f t="shared" si="0"/>
        <v>0</v>
      </c>
      <c r="I25" s="50"/>
      <c r="J25" s="54"/>
      <c r="K25" s="63"/>
    </row>
    <row r="26" spans="1:11" ht="28.9" customHeight="1" x14ac:dyDescent="0.25">
      <c r="A26" s="228" t="s">
        <v>54</v>
      </c>
      <c r="B26" s="229"/>
      <c r="C26" s="230"/>
      <c r="D26" s="129" t="s">
        <v>11</v>
      </c>
      <c r="E26" s="64" t="s">
        <v>49</v>
      </c>
      <c r="F26" s="123"/>
      <c r="G26" s="257">
        <v>25900</v>
      </c>
      <c r="H26" s="261">
        <f t="shared" si="0"/>
        <v>0</v>
      </c>
      <c r="I26" s="50"/>
      <c r="J26" s="65"/>
      <c r="K26" s="63"/>
    </row>
    <row r="27" spans="1:11" x14ac:dyDescent="0.25">
      <c r="A27" s="66" t="s">
        <v>25</v>
      </c>
      <c r="B27" s="67"/>
      <c r="C27" s="67"/>
      <c r="D27" s="68" t="s">
        <v>26</v>
      </c>
      <c r="E27" s="69" t="s">
        <v>21</v>
      </c>
      <c r="F27" s="70"/>
      <c r="G27" s="258">
        <f>B18+B19</f>
        <v>25900</v>
      </c>
      <c r="H27" s="261">
        <f t="shared" si="0"/>
        <v>0</v>
      </c>
      <c r="I27" s="50"/>
      <c r="J27" s="54"/>
      <c r="K27" s="63"/>
    </row>
    <row r="28" spans="1:11" x14ac:dyDescent="0.25">
      <c r="A28" s="247" t="s">
        <v>50</v>
      </c>
      <c r="B28" s="248"/>
      <c r="C28" s="249"/>
      <c r="D28" s="219" t="s">
        <v>26</v>
      </c>
      <c r="E28" s="220" t="s">
        <v>21</v>
      </c>
      <c r="F28" s="71"/>
      <c r="G28" s="266">
        <f>B18</f>
        <v>25900</v>
      </c>
      <c r="H28" s="261">
        <f t="shared" si="0"/>
        <v>0</v>
      </c>
      <c r="I28" s="50"/>
      <c r="J28" s="54"/>
      <c r="K28" s="63"/>
    </row>
    <row r="29" spans="1:11" ht="15.75" thickBot="1" x14ac:dyDescent="0.3">
      <c r="A29" s="250" t="s">
        <v>37</v>
      </c>
      <c r="B29" s="251"/>
      <c r="C29" s="252"/>
      <c r="D29" s="216" t="s">
        <v>8</v>
      </c>
      <c r="E29" s="217"/>
      <c r="F29" s="218"/>
      <c r="G29" s="267">
        <v>3714</v>
      </c>
      <c r="H29" s="262">
        <f t="shared" si="0"/>
        <v>0</v>
      </c>
      <c r="I29" s="50"/>
      <c r="J29" s="54"/>
      <c r="K29" s="63"/>
    </row>
    <row r="30" spans="1:11" ht="15.75" thickBot="1" x14ac:dyDescent="0.3">
      <c r="A30" s="75"/>
      <c r="B30" s="76"/>
      <c r="C30" s="76"/>
      <c r="D30" s="76"/>
      <c r="E30" s="72"/>
      <c r="F30" s="72"/>
      <c r="G30" s="148" t="s">
        <v>27</v>
      </c>
      <c r="H30" s="149">
        <f>SUM(H23:H29)</f>
        <v>0</v>
      </c>
      <c r="I30" s="72"/>
      <c r="J30" s="73"/>
      <c r="K30" s="74"/>
    </row>
    <row r="31" spans="1:11" ht="15.75" thickBot="1" x14ac:dyDescent="0.3">
      <c r="A31" s="75"/>
      <c r="B31" s="76"/>
      <c r="C31" s="76"/>
      <c r="D31" s="76"/>
      <c r="E31" s="77"/>
      <c r="F31" s="72"/>
      <c r="G31" s="72"/>
      <c r="H31" s="72"/>
      <c r="I31" s="72"/>
      <c r="J31" s="73" t="s">
        <v>28</v>
      </c>
      <c r="K31" s="78" t="s">
        <v>29</v>
      </c>
    </row>
    <row r="32" spans="1:11" ht="15.75" thickBot="1" x14ac:dyDescent="0.3">
      <c r="A32" s="75"/>
      <c r="B32" s="76"/>
      <c r="C32" s="76"/>
      <c r="D32" s="76"/>
      <c r="E32" s="72"/>
      <c r="F32" s="72"/>
      <c r="G32" s="72"/>
      <c r="H32" s="72" t="s">
        <v>30</v>
      </c>
      <c r="I32" s="79" t="s">
        <v>18</v>
      </c>
      <c r="J32" s="80">
        <f>H30*0.2</f>
        <v>0</v>
      </c>
      <c r="K32" s="81">
        <f>H30*1.2</f>
        <v>0</v>
      </c>
    </row>
    <row r="33" spans="1:13" ht="15.75" thickBot="1" x14ac:dyDescent="0.3">
      <c r="A33" s="82"/>
      <c r="B33" s="83"/>
      <c r="C33" s="83"/>
      <c r="D33" s="83"/>
      <c r="E33" s="83"/>
      <c r="F33" s="84"/>
      <c r="G33" s="85"/>
      <c r="H33" s="85"/>
      <c r="I33" s="86"/>
      <c r="J33" s="87"/>
      <c r="K33" s="88"/>
    </row>
    <row r="34" spans="1:13" ht="15.75" thickBot="1" x14ac:dyDescent="0.3">
      <c r="A34" s="89"/>
      <c r="B34" s="90"/>
      <c r="C34" s="90"/>
      <c r="D34" s="90"/>
      <c r="E34" s="90"/>
      <c r="F34" s="91"/>
      <c r="G34" s="92"/>
      <c r="H34" s="93"/>
      <c r="I34" s="94"/>
      <c r="J34" s="95"/>
      <c r="K34" s="96"/>
    </row>
    <row r="35" spans="1:13" x14ac:dyDescent="0.25">
      <c r="A35" s="97" t="s">
        <v>31</v>
      </c>
      <c r="B35" s="98"/>
      <c r="C35" s="98"/>
      <c r="D35" s="98"/>
      <c r="E35" s="98"/>
      <c r="F35" s="98"/>
      <c r="G35" s="99"/>
      <c r="H35" s="99"/>
      <c r="I35" s="100"/>
      <c r="J35" s="99"/>
      <c r="K35" s="99"/>
      <c r="L35" s="101"/>
      <c r="M35" s="101"/>
    </row>
    <row r="36" spans="1:13" x14ac:dyDescent="0.25">
      <c r="A36" s="102" t="s">
        <v>32</v>
      </c>
      <c r="B36" s="103"/>
      <c r="C36" s="103"/>
      <c r="D36" s="103"/>
      <c r="E36" s="103"/>
      <c r="F36" s="103"/>
      <c r="G36" s="104"/>
      <c r="H36" s="104"/>
      <c r="I36" s="105"/>
      <c r="J36" s="106"/>
      <c r="K36" s="107"/>
      <c r="L36" s="101"/>
      <c r="M36" s="101"/>
    </row>
    <row r="37" spans="1:13" x14ac:dyDescent="0.25">
      <c r="A37" s="234" t="s">
        <v>33</v>
      </c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</row>
    <row r="38" spans="1:13" x14ac:dyDescent="0.2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</row>
    <row r="39" spans="1:13" x14ac:dyDescent="0.25">
      <c r="F39" s="3"/>
      <c r="H39" s="3"/>
      <c r="J39" s="3"/>
      <c r="K39" s="3"/>
    </row>
    <row r="40" spans="1:13" x14ac:dyDescent="0.25">
      <c r="A40" s="108"/>
      <c r="B40" s="108"/>
      <c r="C40" s="109"/>
      <c r="D40" s="110"/>
      <c r="E40" s="110"/>
      <c r="F40" s="110"/>
      <c r="G40" s="111" t="s">
        <v>34</v>
      </c>
      <c r="H40" s="111"/>
      <c r="I40" s="111"/>
      <c r="J40" s="3"/>
      <c r="K40" s="3"/>
    </row>
    <row r="41" spans="1:13" x14ac:dyDescent="0.25">
      <c r="A41" s="225" t="s">
        <v>35</v>
      </c>
      <c r="B41" s="225"/>
      <c r="C41" s="225"/>
      <c r="D41" s="112"/>
      <c r="E41" s="112"/>
      <c r="F41" s="109"/>
      <c r="G41" s="111" t="s">
        <v>36</v>
      </c>
      <c r="H41" s="111"/>
      <c r="I41" s="111"/>
      <c r="J41" s="3"/>
      <c r="K41" s="3"/>
    </row>
  </sheetData>
  <mergeCells count="5">
    <mergeCell ref="A41:C41"/>
    <mergeCell ref="A26:C26"/>
    <mergeCell ref="A28:C28"/>
    <mergeCell ref="A29:C29"/>
    <mergeCell ref="A37:M37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2"/>
  <sheetViews>
    <sheetView tabSelected="1" zoomScaleNormal="100" workbookViewId="0">
      <selection activeCell="J18" sqref="J18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25.14062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2" spans="2:11" x14ac:dyDescent="0.25">
      <c r="B2" s="125" t="s">
        <v>79</v>
      </c>
      <c r="C2" s="125"/>
      <c r="D2" s="125"/>
      <c r="E2" s="125"/>
      <c r="F2" s="125"/>
      <c r="G2" s="125"/>
      <c r="H2" s="125"/>
      <c r="I2" s="125"/>
    </row>
    <row r="3" spans="2:11" ht="15.75" thickBot="1" x14ac:dyDescent="0.3">
      <c r="B3" s="253"/>
      <c r="C3" s="254"/>
      <c r="D3" s="254"/>
      <c r="E3" s="254"/>
      <c r="F3" s="254"/>
      <c r="G3" s="254"/>
      <c r="H3" s="254"/>
      <c r="I3" s="254"/>
    </row>
    <row r="4" spans="2:11" ht="32.450000000000003" customHeight="1" thickBot="1" x14ac:dyDescent="0.3">
      <c r="B4" s="115" t="s">
        <v>38</v>
      </c>
      <c r="C4" s="116" t="s">
        <v>39</v>
      </c>
      <c r="D4" s="116" t="s">
        <v>40</v>
      </c>
      <c r="E4" s="116" t="s">
        <v>47</v>
      </c>
      <c r="F4" s="118" t="s">
        <v>42</v>
      </c>
      <c r="G4" s="118" t="s">
        <v>41</v>
      </c>
      <c r="H4" s="117" t="s">
        <v>43</v>
      </c>
      <c r="I4" s="119" t="s">
        <v>44</v>
      </c>
      <c r="J4" s="120" t="s">
        <v>45</v>
      </c>
    </row>
    <row r="5" spans="2:11" x14ac:dyDescent="0.25">
      <c r="B5" s="139">
        <v>1</v>
      </c>
      <c r="C5" s="140" t="s">
        <v>66</v>
      </c>
      <c r="D5" s="140" t="s">
        <v>48</v>
      </c>
      <c r="E5" s="141" t="s">
        <v>67</v>
      </c>
      <c r="F5" s="142">
        <v>1.07</v>
      </c>
      <c r="G5" s="142">
        <v>1.1200000000000001</v>
      </c>
      <c r="H5" s="142">
        <v>0.05</v>
      </c>
      <c r="I5" s="268">
        <f>'2691'!H29</f>
        <v>0</v>
      </c>
      <c r="J5" s="272">
        <f>I5*1.2</f>
        <v>0</v>
      </c>
      <c r="K5" s="127"/>
    </row>
    <row r="6" spans="2:11" x14ac:dyDescent="0.25">
      <c r="B6" s="143">
        <v>2</v>
      </c>
      <c r="C6" s="131" t="s">
        <v>68</v>
      </c>
      <c r="D6" s="131" t="s">
        <v>48</v>
      </c>
      <c r="E6" s="132" t="s">
        <v>73</v>
      </c>
      <c r="F6" s="133">
        <v>47.7</v>
      </c>
      <c r="G6" s="133">
        <v>48.3</v>
      </c>
      <c r="H6" s="133">
        <v>0.6</v>
      </c>
      <c r="I6" s="269">
        <f>'526 -1'!H29</f>
        <v>0</v>
      </c>
      <c r="J6" s="273">
        <f t="shared" ref="J6:J9" si="0">I6*1.2</f>
        <v>0</v>
      </c>
      <c r="K6" s="127"/>
    </row>
    <row r="7" spans="2:11" x14ac:dyDescent="0.25">
      <c r="B7" s="143">
        <v>3</v>
      </c>
      <c r="C7" s="131" t="s">
        <v>70</v>
      </c>
      <c r="D7" s="131" t="s">
        <v>48</v>
      </c>
      <c r="E7" s="132" t="s">
        <v>71</v>
      </c>
      <c r="F7" s="133">
        <v>45.95</v>
      </c>
      <c r="G7" s="133">
        <v>46.8</v>
      </c>
      <c r="H7" s="133">
        <v>0.85</v>
      </c>
      <c r="I7" s="269">
        <f>'526 -2'!H29</f>
        <v>0</v>
      </c>
      <c r="J7" s="274">
        <f t="shared" si="0"/>
        <v>0</v>
      </c>
      <c r="K7" s="127"/>
    </row>
    <row r="8" spans="2:11" x14ac:dyDescent="0.25">
      <c r="B8" s="221">
        <v>4</v>
      </c>
      <c r="C8" s="131" t="s">
        <v>72</v>
      </c>
      <c r="D8" s="131" t="s">
        <v>48</v>
      </c>
      <c r="E8" s="222" t="s">
        <v>88</v>
      </c>
      <c r="F8" s="223">
        <v>29.7</v>
      </c>
      <c r="G8" s="223">
        <v>30.7</v>
      </c>
      <c r="H8" s="223">
        <v>1</v>
      </c>
      <c r="I8" s="270">
        <f>'526-3'!H30</f>
        <v>0</v>
      </c>
      <c r="J8" s="274">
        <f t="shared" si="0"/>
        <v>0</v>
      </c>
      <c r="K8" s="224"/>
    </row>
    <row r="9" spans="2:11" ht="15.75" thickBot="1" x14ac:dyDescent="0.3">
      <c r="B9" s="144">
        <v>5</v>
      </c>
      <c r="C9" s="145" t="s">
        <v>84</v>
      </c>
      <c r="D9" s="145" t="s">
        <v>48</v>
      </c>
      <c r="E9" s="146" t="s">
        <v>69</v>
      </c>
      <c r="F9" s="147">
        <v>51.45</v>
      </c>
      <c r="G9" s="147">
        <v>55.15</v>
      </c>
      <c r="H9" s="147">
        <v>3.7</v>
      </c>
      <c r="I9" s="271">
        <f>'526 -4'!H30</f>
        <v>0</v>
      </c>
      <c r="J9" s="275">
        <f t="shared" si="0"/>
        <v>0</v>
      </c>
      <c r="K9" s="127"/>
    </row>
    <row r="10" spans="2:11" ht="15.75" thickBot="1" x14ac:dyDescent="0.3">
      <c r="B10" s="134"/>
      <c r="C10" s="135" t="s">
        <v>46</v>
      </c>
      <c r="D10" s="135"/>
      <c r="E10" s="135"/>
      <c r="F10" s="135"/>
      <c r="G10" s="135"/>
      <c r="H10" s="136">
        <f>SUM(H5:H9)</f>
        <v>6.2</v>
      </c>
      <c r="I10" s="137">
        <f>SUM(I5:I9)</f>
        <v>0</v>
      </c>
      <c r="J10" s="138">
        <f>SUM(J5:J9)</f>
        <v>0</v>
      </c>
      <c r="K10" s="122"/>
    </row>
    <row r="11" spans="2:11" x14ac:dyDescent="0.25">
      <c r="C11" s="126"/>
      <c r="D11" s="126"/>
      <c r="E11" s="126"/>
      <c r="F11" s="126"/>
      <c r="G11" s="126"/>
      <c r="H11" s="126"/>
      <c r="I11" s="126"/>
      <c r="J11" s="126"/>
      <c r="K11" s="126"/>
    </row>
    <row r="12" spans="2:11" x14ac:dyDescent="0.25">
      <c r="I12" s="121"/>
      <c r="J12" s="121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2691</vt:lpstr>
      <vt:lpstr>526 -1</vt:lpstr>
      <vt:lpstr>526 -2</vt:lpstr>
      <vt:lpstr>526-3</vt:lpstr>
      <vt:lpstr>526 -4</vt:lpstr>
      <vt:lpstr>DT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2019-07-17T07:57:24Z</cp:lastPrinted>
  <dcterms:created xsi:type="dcterms:W3CDTF">2018-05-11T08:20:24Z</dcterms:created>
  <dcterms:modified xsi:type="dcterms:W3CDTF">2020-02-19T08:15:45Z</dcterms:modified>
</cp:coreProperties>
</file>